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7575" windowHeight="7320" activeTab="0"/>
  </bookViews>
  <sheets>
    <sheet name="M 0" sheetId="1" r:id="rId1"/>
    <sheet name="M1" sheetId="2" r:id="rId2"/>
    <sheet name="M2" sheetId="3" r:id="rId3"/>
    <sheet name="M3" sheetId="4" r:id="rId4"/>
    <sheet name="M4" sheetId="5" r:id="rId5"/>
    <sheet name="M5" sheetId="6" r:id="rId6"/>
    <sheet name="M6" sheetId="7" r:id="rId7"/>
    <sheet name="M7" sheetId="8" r:id="rId8"/>
    <sheet name="M8" sheetId="9" r:id="rId9"/>
    <sheet name="M9" sheetId="10" r:id="rId10"/>
    <sheet name="M10" sheetId="11" r:id="rId11"/>
    <sheet name="Tabelle2" sheetId="12" r:id="rId12"/>
  </sheets>
  <definedNames/>
  <calcPr fullCalcOnLoad="1"/>
</workbook>
</file>

<file path=xl/sharedStrings.xml><?xml version="1.0" encoding="utf-8"?>
<sst xmlns="http://schemas.openxmlformats.org/spreadsheetml/2006/main" count="338" uniqueCount="37">
  <si>
    <t>t in s</t>
  </si>
  <si>
    <t>x in cm</t>
  </si>
  <si>
    <t>v mittel</t>
  </si>
  <si>
    <t>in m/s</t>
  </si>
  <si>
    <t>t  in s</t>
  </si>
  <si>
    <t>x  in cm</t>
  </si>
  <si>
    <t>v mittel  in m/s</t>
  </si>
  <si>
    <t>v*v/x  in m/s^2</t>
  </si>
  <si>
    <t>mgx in Nm</t>
  </si>
  <si>
    <t>mv^2 in Nm</t>
  </si>
  <si>
    <t>g in m/s^2</t>
  </si>
  <si>
    <t xml:space="preserve">Physik-Übung  </t>
  </si>
  <si>
    <t>Jahrgangsstufe 8</t>
  </si>
  <si>
    <t>Herleitung einer Formel für die kinetische Energie</t>
  </si>
  <si>
    <t xml:space="preserve">v = v end </t>
  </si>
  <si>
    <t xml:space="preserve">v*v/x  </t>
  </si>
  <si>
    <t>in m/s^2</t>
  </si>
  <si>
    <t>mgx</t>
  </si>
  <si>
    <t>in Nm</t>
  </si>
  <si>
    <t>in  Nm</t>
  </si>
  <si>
    <t>mgx/mv^2</t>
  </si>
  <si>
    <t xml:space="preserve">m = </t>
  </si>
  <si>
    <t>v = v end in m/s</t>
  </si>
  <si>
    <t>Kugelmasse m  in  Gramm  im orangen Feld eingeben!</t>
  </si>
  <si>
    <t xml:space="preserve">  Gramm</t>
  </si>
  <si>
    <t>Fallstrecke  x  in  cm  in den orangen Feldern eingeben!</t>
  </si>
  <si>
    <t>Wurzel von</t>
  </si>
  <si>
    <t>2*g*x  in m/s</t>
  </si>
  <si>
    <t>0,5*m*v^2</t>
  </si>
  <si>
    <t>m*g*x</t>
  </si>
  <si>
    <t>0,5mv^2</t>
  </si>
  <si>
    <t>Tabea Talena Julina</t>
  </si>
  <si>
    <t>Fabian Emanuel</t>
  </si>
  <si>
    <t>Jonas Finn</t>
  </si>
  <si>
    <t>Günther</t>
  </si>
  <si>
    <t>Konrad Luka</t>
  </si>
  <si>
    <t>Maja Johanna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</si>
</sst>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5" borderId="2" applyNumberFormat="0" applyAlignment="0" applyProtection="0"/>
    <xf numFmtId="0" fontId="26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27" fillId="26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32" fillId="28" borderId="0" applyNumberFormat="0" applyBorder="0" applyAlignment="0" applyProtection="0"/>
    <xf numFmtId="0" fontId="1" fillId="29" borderId="4" applyNumberFormat="0" applyFont="0" applyAlignment="0" applyProtection="0"/>
    <xf numFmtId="9" fontId="1" fillId="0" borderId="0" applyFon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1" borderId="9" applyNumberFormat="0" applyAlignment="0" applyProtection="0"/>
  </cellStyleXfs>
  <cellXfs count="7">
    <xf numFmtId="0" fontId="0" fillId="0" borderId="0" xfId="0" applyFont="1" applyAlignment="1">
      <alignment/>
    </xf>
    <xf numFmtId="172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/>
    </xf>
    <xf numFmtId="172" fontId="0" fillId="32" borderId="0" xfId="0" applyNumberFormat="1" applyFill="1" applyAlignment="1">
      <alignment/>
    </xf>
    <xf numFmtId="0" fontId="0" fillId="0" borderId="0" xfId="0" applyAlignment="1">
      <alignment horizontal="righ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t-x-Diagramm</a:t>
            </a:r>
          </a:p>
        </c:rich>
      </c:tx>
      <c:layout>
        <c:manualLayout>
          <c:xMode val="factor"/>
          <c:yMode val="factor"/>
          <c:x val="0.061"/>
          <c:y val="-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25"/>
          <c:y val="0.1415"/>
          <c:w val="0.89225"/>
          <c:h val="0.7727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'M 0'!$A$10:$A$33</c:f>
              <c:numCache/>
            </c:numRef>
          </c:xVal>
          <c:yVal>
            <c:numRef>
              <c:f>'M 0'!$B$10:$B$33</c:f>
              <c:numCache/>
            </c:numRef>
          </c:yVal>
          <c:smooth val="1"/>
        </c:ser>
        <c:axId val="27179531"/>
        <c:axId val="43289188"/>
      </c:scatterChart>
      <c:valAx>
        <c:axId val="271795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 in s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289188"/>
        <c:crosses val="autoZero"/>
        <c:crossBetween val="midCat"/>
        <c:dispUnits/>
      </c:valAx>
      <c:valAx>
        <c:axId val="432891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 in cm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179531"/>
        <c:crosses val="autoZero"/>
        <c:crossBetween val="midCat"/>
        <c:dispUnits/>
        <c:majorUnit val="10"/>
        <c:minorUnit val="2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t-v-Diagramm</a:t>
            </a:r>
          </a:p>
        </c:rich>
      </c:tx>
      <c:layout>
        <c:manualLayout>
          <c:xMode val="factor"/>
          <c:yMode val="factor"/>
          <c:x val="0.032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25"/>
          <c:y val="0.10975"/>
          <c:w val="0.8805"/>
          <c:h val="0.834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'M4'!$A$10:$A$33</c:f>
              <c:numCache/>
            </c:numRef>
          </c:xVal>
          <c:yVal>
            <c:numRef>
              <c:f>'M4'!$D$10:$D$33</c:f>
              <c:numCache/>
            </c:numRef>
          </c:yVal>
          <c:smooth val="1"/>
        </c:ser>
        <c:axId val="19373525"/>
        <c:axId val="40143998"/>
      </c:scatterChart>
      <c:valAx>
        <c:axId val="193735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 in s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143998"/>
        <c:crosses val="autoZero"/>
        <c:crossBetween val="midCat"/>
        <c:dispUnits/>
      </c:valAx>
      <c:valAx>
        <c:axId val="40143998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v in m/s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373525"/>
        <c:crosses val="autoZero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t-x-Diagramm</a:t>
            </a:r>
          </a:p>
        </c:rich>
      </c:tx>
      <c:layout>
        <c:manualLayout>
          <c:xMode val="factor"/>
          <c:yMode val="factor"/>
          <c:x val="0.03925"/>
          <c:y val="-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35"/>
          <c:y val="0.103"/>
          <c:w val="0.83"/>
          <c:h val="0.794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'M5'!$A$10:$A$33</c:f>
              <c:numCache/>
            </c:numRef>
          </c:xVal>
          <c:yVal>
            <c:numRef>
              <c:f>'M5'!$B$10:$B$33</c:f>
              <c:numCache/>
            </c:numRef>
          </c:yVal>
          <c:smooth val="1"/>
        </c:ser>
        <c:axId val="25751663"/>
        <c:axId val="30438376"/>
      </c:scatterChart>
      <c:valAx>
        <c:axId val="257516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 in s</a:t>
                </a:r>
              </a:p>
            </c:rich>
          </c:tx>
          <c:layout>
            <c:manualLayout>
              <c:xMode val="factor"/>
              <c:yMode val="factor"/>
              <c:x val="-0.019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438376"/>
        <c:crosses val="autoZero"/>
        <c:crossBetween val="midCat"/>
        <c:dispUnits/>
      </c:valAx>
      <c:valAx>
        <c:axId val="304383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 in cm</a:t>
                </a:r>
              </a:p>
            </c:rich>
          </c:tx>
          <c:layout>
            <c:manualLayout>
              <c:xMode val="factor"/>
              <c:yMode val="factor"/>
              <c:x val="-0.0255"/>
              <c:y val="-0.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751663"/>
        <c:crosses val="autoZero"/>
        <c:crossBetween val="midCat"/>
        <c:dispUnits/>
        <c:majorUnit val="10"/>
        <c:minorUnit val="2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t-v-Diagramm</a:t>
            </a:r>
          </a:p>
        </c:rich>
      </c:tx>
      <c:layout>
        <c:manualLayout>
          <c:xMode val="factor"/>
          <c:yMode val="factor"/>
          <c:x val="0.056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175"/>
          <c:y val="0.092"/>
          <c:w val="0.88575"/>
          <c:h val="0.8657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'M5'!$A$10:$A$33</c:f>
              <c:numCache/>
            </c:numRef>
          </c:xVal>
          <c:yVal>
            <c:numRef>
              <c:f>'M5'!$D$10:$D$33</c:f>
              <c:numCache/>
            </c:numRef>
          </c:yVal>
          <c:smooth val="1"/>
        </c:ser>
        <c:axId val="5509929"/>
        <c:axId val="49589362"/>
      </c:scatterChart>
      <c:valAx>
        <c:axId val="55099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 in 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589362"/>
        <c:crosses val="autoZero"/>
        <c:crossBetween val="midCat"/>
        <c:dispUnits/>
      </c:valAx>
      <c:valAx>
        <c:axId val="49589362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v in m/s</a:t>
                </a:r>
              </a:p>
            </c:rich>
          </c:tx>
          <c:layout>
            <c:manualLayout>
              <c:xMode val="factor"/>
              <c:yMode val="factor"/>
              <c:x val="-0.02375"/>
              <c:y val="-0.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09929"/>
        <c:crosses val="autoZero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t-x-Diagramm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27"/>
          <c:w val="0.90925"/>
          <c:h val="0.7972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'M6'!$A$10:$A$33</c:f>
              <c:numCache/>
            </c:numRef>
          </c:xVal>
          <c:yVal>
            <c:numRef>
              <c:f>'M6'!$B$10:$B$33</c:f>
              <c:numCache/>
            </c:numRef>
          </c:yVal>
          <c:smooth val="1"/>
        </c:ser>
        <c:axId val="43651075"/>
        <c:axId val="57315356"/>
      </c:scatterChart>
      <c:valAx>
        <c:axId val="436510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 in s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315356"/>
        <c:crosses val="autoZero"/>
        <c:crossBetween val="midCat"/>
        <c:dispUnits/>
      </c:valAx>
      <c:valAx>
        <c:axId val="573153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 in cm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651075"/>
        <c:crosses val="autoZero"/>
        <c:crossBetween val="midCat"/>
        <c:dispUnits/>
        <c:majorUnit val="10"/>
        <c:minorUnit val="2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t-v-Diagramm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27"/>
          <c:w val="0.90925"/>
          <c:h val="0.7972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'M6'!$A$10:$A$33</c:f>
              <c:numCache/>
            </c:numRef>
          </c:xVal>
          <c:yVal>
            <c:numRef>
              <c:f>'M6'!$D$10:$D$33</c:f>
              <c:numCache/>
            </c:numRef>
          </c:yVal>
          <c:smooth val="1"/>
        </c:ser>
        <c:axId val="46076157"/>
        <c:axId val="12032230"/>
      </c:scatterChart>
      <c:valAx>
        <c:axId val="460761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 in s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032230"/>
        <c:crosses val="autoZero"/>
        <c:crossBetween val="midCat"/>
        <c:dispUnits/>
      </c:valAx>
      <c:valAx>
        <c:axId val="12032230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v in m/s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076157"/>
        <c:crosses val="autoZero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t-x-Diagramm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27"/>
          <c:w val="0.90925"/>
          <c:h val="0.7972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'M7'!$A$10:$A$33</c:f>
              <c:numCache/>
            </c:numRef>
          </c:xVal>
          <c:yVal>
            <c:numRef>
              <c:f>'M7'!$B$10:$B$33</c:f>
              <c:numCache/>
            </c:numRef>
          </c:yVal>
          <c:smooth val="1"/>
        </c:ser>
        <c:axId val="41181207"/>
        <c:axId val="35086544"/>
      </c:scatterChart>
      <c:valAx>
        <c:axId val="411812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 in s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086544"/>
        <c:crosses val="autoZero"/>
        <c:crossBetween val="midCat"/>
        <c:dispUnits/>
      </c:valAx>
      <c:valAx>
        <c:axId val="350865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 in cm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181207"/>
        <c:crosses val="autoZero"/>
        <c:crossBetween val="midCat"/>
        <c:dispUnits/>
        <c:majorUnit val="10"/>
        <c:minorUnit val="2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t-v-Diagramm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27"/>
          <c:w val="0.90925"/>
          <c:h val="0.7972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'M7'!$A$10:$A$33</c:f>
              <c:numCache/>
            </c:numRef>
          </c:xVal>
          <c:yVal>
            <c:numRef>
              <c:f>'M7'!$D$10:$D$33</c:f>
              <c:numCache/>
            </c:numRef>
          </c:yVal>
          <c:smooth val="1"/>
        </c:ser>
        <c:axId val="47343441"/>
        <c:axId val="23437786"/>
      </c:scatterChart>
      <c:valAx>
        <c:axId val="473434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 in s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437786"/>
        <c:crosses val="autoZero"/>
        <c:crossBetween val="midCat"/>
        <c:dispUnits/>
      </c:valAx>
      <c:valAx>
        <c:axId val="23437786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v in m/s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343441"/>
        <c:crosses val="autoZero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t-x-Diagramm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27"/>
          <c:w val="0.90925"/>
          <c:h val="0.7972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'M8'!$A$10:$A$33</c:f>
              <c:numCache/>
            </c:numRef>
          </c:xVal>
          <c:yVal>
            <c:numRef>
              <c:f>'M8'!$B$10:$B$33</c:f>
              <c:numCache/>
            </c:numRef>
          </c:yVal>
          <c:smooth val="1"/>
        </c:ser>
        <c:axId val="9613483"/>
        <c:axId val="19412484"/>
      </c:scatterChart>
      <c:valAx>
        <c:axId val="96134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 in s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412484"/>
        <c:crosses val="autoZero"/>
        <c:crossBetween val="midCat"/>
        <c:dispUnits/>
      </c:valAx>
      <c:valAx>
        <c:axId val="194124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 in cm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613483"/>
        <c:crosses val="autoZero"/>
        <c:crossBetween val="midCat"/>
        <c:dispUnits/>
        <c:majorUnit val="10"/>
        <c:minorUnit val="2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t-v-Diagramm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27"/>
          <c:w val="0.90925"/>
          <c:h val="0.7972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'M8'!$A$10:$A$33</c:f>
              <c:numCache/>
            </c:numRef>
          </c:xVal>
          <c:yVal>
            <c:numRef>
              <c:f>'M8'!$D$10:$D$33</c:f>
              <c:numCache/>
            </c:numRef>
          </c:yVal>
          <c:smooth val="1"/>
        </c:ser>
        <c:axId val="40494629"/>
        <c:axId val="28907342"/>
      </c:scatterChart>
      <c:valAx>
        <c:axId val="404946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 in s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907342"/>
        <c:crosses val="autoZero"/>
        <c:crossBetween val="midCat"/>
        <c:dispUnits/>
      </c:valAx>
      <c:valAx>
        <c:axId val="28907342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v in m/s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494629"/>
        <c:crosses val="autoZero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t-x-Diagramm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27"/>
          <c:w val="0.90925"/>
          <c:h val="0.7972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'M9'!$A$10:$A$33</c:f>
              <c:numCache/>
            </c:numRef>
          </c:xVal>
          <c:yVal>
            <c:numRef>
              <c:f>'M9'!$B$10:$B$33</c:f>
              <c:numCache/>
            </c:numRef>
          </c:yVal>
          <c:smooth val="1"/>
        </c:ser>
        <c:axId val="58839487"/>
        <c:axId val="59793336"/>
      </c:scatterChart>
      <c:valAx>
        <c:axId val="588394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 in s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793336"/>
        <c:crosses val="autoZero"/>
        <c:crossBetween val="midCat"/>
        <c:dispUnits/>
      </c:valAx>
      <c:valAx>
        <c:axId val="597933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 in cm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839487"/>
        <c:crosses val="autoZero"/>
        <c:crossBetween val="midCat"/>
        <c:dispUnits/>
        <c:majorUnit val="10"/>
        <c:minorUnit val="2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t-v-Diagramm</a:t>
            </a:r>
          </a:p>
        </c:rich>
      </c:tx>
      <c:layout>
        <c:manualLayout>
          <c:xMode val="factor"/>
          <c:yMode val="factor"/>
          <c:x val="0.076"/>
          <c:y val="-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5"/>
          <c:y val="0.141"/>
          <c:w val="0.89"/>
          <c:h val="0.772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'M 0'!$A$10:$A$33</c:f>
              <c:numCache/>
            </c:numRef>
          </c:xVal>
          <c:yVal>
            <c:numRef>
              <c:f>'M 0'!$D$10:$D$33</c:f>
              <c:numCache/>
            </c:numRef>
          </c:yVal>
          <c:smooth val="1"/>
        </c:ser>
        <c:axId val="54058373"/>
        <c:axId val="16763310"/>
      </c:scatterChart>
      <c:valAx>
        <c:axId val="540583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 in s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1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763310"/>
        <c:crosses val="autoZero"/>
        <c:crossBetween val="midCat"/>
        <c:dispUnits/>
      </c:valAx>
      <c:valAx>
        <c:axId val="16763310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v in m/s</a:t>
                </a:r>
              </a:p>
            </c:rich>
          </c:tx>
          <c:layout>
            <c:manualLayout>
              <c:xMode val="factor"/>
              <c:yMode val="factor"/>
              <c:x val="0.00775"/>
              <c:y val="-0.0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058373"/>
        <c:crosses val="autoZero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t-v-Diagramm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27"/>
          <c:w val="0.90925"/>
          <c:h val="0.7972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'M9'!$A$10:$A$33</c:f>
              <c:numCache/>
            </c:numRef>
          </c:xVal>
          <c:yVal>
            <c:numRef>
              <c:f>'M9'!$D$10:$D$33</c:f>
              <c:numCache/>
            </c:numRef>
          </c:yVal>
          <c:smooth val="1"/>
        </c:ser>
        <c:axId val="1269113"/>
        <c:axId val="11422018"/>
      </c:scatterChart>
      <c:valAx>
        <c:axId val="12691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 in s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422018"/>
        <c:crosses val="autoZero"/>
        <c:crossBetween val="midCat"/>
        <c:dispUnits/>
      </c:valAx>
      <c:valAx>
        <c:axId val="11422018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v in m/s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69113"/>
        <c:crosses val="autoZero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t-x-Diagramm</a:t>
            </a:r>
          </a:p>
        </c:rich>
      </c:tx>
      <c:layout>
        <c:manualLayout>
          <c:xMode val="factor"/>
          <c:yMode val="factor"/>
          <c:x val="0.04975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25"/>
          <c:y val="0.127"/>
          <c:w val="0.909"/>
          <c:h val="0.7972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'M1'!$A$10:$A$33</c:f>
              <c:numCache/>
            </c:numRef>
          </c:xVal>
          <c:yVal>
            <c:numRef>
              <c:f>'M1'!$B$10:$B$33</c:f>
              <c:numCache/>
            </c:numRef>
          </c:yVal>
          <c:smooth val="1"/>
        </c:ser>
        <c:axId val="16652063"/>
        <c:axId val="15650840"/>
      </c:scatterChart>
      <c:valAx>
        <c:axId val="166520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 in s</a:t>
                </a:r>
              </a:p>
            </c:rich>
          </c:tx>
          <c:layout>
            <c:manualLayout>
              <c:xMode val="factor"/>
              <c:yMode val="factor"/>
              <c:x val="-0.003"/>
              <c:y val="0.00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650840"/>
        <c:crosses val="autoZero"/>
        <c:crossBetween val="midCat"/>
        <c:dispUnits/>
      </c:valAx>
      <c:valAx>
        <c:axId val="156508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 in cm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652063"/>
        <c:crosses val="autoZero"/>
        <c:crossBetween val="midCat"/>
        <c:dispUnits/>
        <c:majorUnit val="10"/>
        <c:minorUnit val="2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t-v-Diagramm</a:t>
            </a:r>
          </a:p>
        </c:rich>
      </c:tx>
      <c:layout>
        <c:manualLayout>
          <c:xMode val="factor"/>
          <c:yMode val="factor"/>
          <c:x val="0.051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27"/>
          <c:w val="0.90925"/>
          <c:h val="0.7972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'M1'!$A$10:$A$33</c:f>
              <c:numCache/>
            </c:numRef>
          </c:xVal>
          <c:yVal>
            <c:numRef>
              <c:f>'M1'!$D$10:$D$33</c:f>
              <c:numCache/>
            </c:numRef>
          </c:yVal>
          <c:smooth val="1"/>
        </c:ser>
        <c:axId val="6639833"/>
        <c:axId val="59758498"/>
      </c:scatterChart>
      <c:valAx>
        <c:axId val="66398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 in s</a:t>
                </a:r>
              </a:p>
            </c:rich>
          </c:tx>
          <c:layout>
            <c:manualLayout>
              <c:xMode val="factor"/>
              <c:yMode val="factor"/>
              <c:x val="-0.004"/>
              <c:y val="0.00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758498"/>
        <c:crosses val="autoZero"/>
        <c:crossBetween val="midCat"/>
        <c:dispUnits/>
      </c:valAx>
      <c:valAx>
        <c:axId val="59758498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v in m/s</a:t>
                </a:r>
              </a:p>
            </c:rich>
          </c:tx>
          <c:layout>
            <c:manualLayout>
              <c:xMode val="factor"/>
              <c:yMode val="factor"/>
              <c:x val="0.00175"/>
              <c:y val="-0.00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39833"/>
        <c:crosses val="autoZero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t-x-Diagramm</a:t>
            </a:r>
          </a:p>
        </c:rich>
      </c:tx>
      <c:layout>
        <c:manualLayout>
          <c:xMode val="factor"/>
          <c:yMode val="factor"/>
          <c:x val="-0.00575"/>
          <c:y val="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"/>
          <c:y val="0.1265"/>
          <c:w val="0.844"/>
          <c:h val="0.8192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'M2'!$A$10:$A$33</c:f>
              <c:numCache/>
            </c:numRef>
          </c:xVal>
          <c:yVal>
            <c:numRef>
              <c:f>'M2'!$B$10:$B$33</c:f>
              <c:numCache/>
            </c:numRef>
          </c:yVal>
          <c:smooth val="1"/>
        </c:ser>
        <c:axId val="955571"/>
        <c:axId val="8600140"/>
      </c:scatterChart>
      <c:valAx>
        <c:axId val="9555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 in s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600140"/>
        <c:crosses val="autoZero"/>
        <c:crossBetween val="midCat"/>
        <c:dispUnits/>
      </c:valAx>
      <c:valAx>
        <c:axId val="86001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 in cm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55571"/>
        <c:crosses val="autoZero"/>
        <c:crossBetween val="midCat"/>
        <c:dispUnits/>
        <c:majorUnit val="10"/>
        <c:minorUnit val="2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t-v-Diagramm</a:t>
            </a:r>
          </a:p>
        </c:rich>
      </c:tx>
      <c:layout>
        <c:manualLayout>
          <c:xMode val="factor"/>
          <c:yMode val="factor"/>
          <c:x val="0.0175"/>
          <c:y val="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05"/>
          <c:y val="0.1385"/>
          <c:w val="0.865"/>
          <c:h val="0.823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'M2'!$A$10:$A$33</c:f>
              <c:numCache/>
            </c:numRef>
          </c:xVal>
          <c:yVal>
            <c:numRef>
              <c:f>'M2'!$D$10:$D$33</c:f>
              <c:numCache/>
            </c:numRef>
          </c:yVal>
          <c:smooth val="1"/>
        </c:ser>
        <c:axId val="10292397"/>
        <c:axId val="25522710"/>
      </c:scatterChart>
      <c:valAx>
        <c:axId val="102923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 in s</a:t>
                </a:r>
              </a:p>
            </c:rich>
          </c:tx>
          <c:layout>
            <c:manualLayout>
              <c:xMode val="factor"/>
              <c:yMode val="factor"/>
              <c:x val="0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522710"/>
        <c:crosses val="autoZero"/>
        <c:crossBetween val="midCat"/>
        <c:dispUnits/>
      </c:valAx>
      <c:valAx>
        <c:axId val="25522710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v in m/s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292397"/>
        <c:crosses val="autoZero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t-x-Diagramm</a:t>
            </a:r>
          </a:p>
        </c:rich>
      </c:tx>
      <c:layout>
        <c:manualLayout>
          <c:xMode val="factor"/>
          <c:yMode val="factor"/>
          <c:x val="0.051"/>
          <c:y val="-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4"/>
          <c:y val="0.12"/>
          <c:w val="0.82475"/>
          <c:h val="0.814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'M3'!$A$10:$A$33</c:f>
              <c:numCache/>
            </c:numRef>
          </c:xVal>
          <c:yVal>
            <c:numRef>
              <c:f>'M3'!$B$10:$B$33</c:f>
              <c:numCache/>
            </c:numRef>
          </c:yVal>
          <c:smooth val="1"/>
        </c:ser>
        <c:axId val="28377799"/>
        <c:axId val="54073600"/>
      </c:scatterChart>
      <c:valAx>
        <c:axId val="283777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 in s</a:t>
                </a:r>
              </a:p>
            </c:rich>
          </c:tx>
          <c:layout>
            <c:manualLayout>
              <c:xMode val="factor"/>
              <c:yMode val="factor"/>
              <c:x val="-0.008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073600"/>
        <c:crosses val="autoZero"/>
        <c:crossBetween val="midCat"/>
        <c:dispUnits/>
      </c:valAx>
      <c:valAx>
        <c:axId val="540736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 in cm</a:t>
                </a:r>
              </a:p>
            </c:rich>
          </c:tx>
          <c:layout>
            <c:manualLayout>
              <c:xMode val="factor"/>
              <c:yMode val="factor"/>
              <c:x val="-0.0245"/>
              <c:y val="-0.00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377799"/>
        <c:crosses val="autoZero"/>
        <c:crossBetween val="midCat"/>
        <c:dispUnits/>
        <c:majorUnit val="10"/>
        <c:minorUnit val="2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t-v-Diagramm</a:t>
            </a:r>
          </a:p>
        </c:rich>
      </c:tx>
      <c:layout>
        <c:manualLayout>
          <c:xMode val="factor"/>
          <c:yMode val="factor"/>
          <c:x val="0.04725"/>
          <c:y val="-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275"/>
          <c:y val="0.1465"/>
          <c:w val="0.8165"/>
          <c:h val="0.777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'M3'!$A$10:$A$33</c:f>
              <c:numCache/>
            </c:numRef>
          </c:xVal>
          <c:yVal>
            <c:numRef>
              <c:f>'M3'!$D$10:$D$33</c:f>
              <c:numCache/>
            </c:numRef>
          </c:yVal>
          <c:smooth val="1"/>
        </c:ser>
        <c:axId val="16900353"/>
        <c:axId val="17885450"/>
      </c:scatterChart>
      <c:valAx>
        <c:axId val="169003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 in s</a:t>
                </a:r>
              </a:p>
            </c:rich>
          </c:tx>
          <c:layout>
            <c:manualLayout>
              <c:xMode val="factor"/>
              <c:yMode val="factor"/>
              <c:x val="-0.011"/>
              <c:y val="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885450"/>
        <c:crosses val="autoZero"/>
        <c:crossBetween val="midCat"/>
        <c:dispUnits/>
      </c:valAx>
      <c:valAx>
        <c:axId val="17885450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v in m/s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900353"/>
        <c:crosses val="autoZero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t-x-Diagramm</a:t>
            </a:r>
          </a:p>
        </c:rich>
      </c:tx>
      <c:layout>
        <c:manualLayout>
          <c:xMode val="factor"/>
          <c:yMode val="factor"/>
          <c:x val="0.0347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25"/>
          <c:y val="0.0985"/>
          <c:w val="0.84225"/>
          <c:h val="0.838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'M4'!$A$10:$A$33</c:f>
              <c:numCache/>
            </c:numRef>
          </c:xVal>
          <c:yVal>
            <c:numRef>
              <c:f>'M4'!$B$10:$B$33</c:f>
              <c:numCache/>
            </c:numRef>
          </c:yVal>
          <c:smooth val="1"/>
        </c:ser>
        <c:axId val="26751323"/>
        <c:axId val="39435316"/>
      </c:scatterChart>
      <c:valAx>
        <c:axId val="267513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 in s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435316"/>
        <c:crosses val="autoZero"/>
        <c:crossBetween val="midCat"/>
        <c:dispUnits/>
      </c:valAx>
      <c:valAx>
        <c:axId val="394353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 in cm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1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751323"/>
        <c:crosses val="autoZero"/>
        <c:crossBetween val="midCat"/>
        <c:dispUnits/>
        <c:majorUnit val="10"/>
        <c:minorUnit val="2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733425</xdr:colOff>
      <xdr:row>11</xdr:row>
      <xdr:rowOff>85725</xdr:rowOff>
    </xdr:from>
    <xdr:to>
      <xdr:col>13</xdr:col>
      <xdr:colOff>742950</xdr:colOff>
      <xdr:row>27</xdr:row>
      <xdr:rowOff>104775</xdr:rowOff>
    </xdr:to>
    <xdr:graphicFrame>
      <xdr:nvGraphicFramePr>
        <xdr:cNvPr id="1" name="Diagramm 2"/>
        <xdr:cNvGraphicFramePr/>
      </xdr:nvGraphicFramePr>
      <xdr:xfrm>
        <a:off x="7591425" y="2181225"/>
        <a:ext cx="3057525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114300</xdr:colOff>
      <xdr:row>11</xdr:row>
      <xdr:rowOff>85725</xdr:rowOff>
    </xdr:from>
    <xdr:to>
      <xdr:col>17</xdr:col>
      <xdr:colOff>666750</xdr:colOff>
      <xdr:row>27</xdr:row>
      <xdr:rowOff>95250</xdr:rowOff>
    </xdr:to>
    <xdr:graphicFrame>
      <xdr:nvGraphicFramePr>
        <xdr:cNvPr id="2" name="Diagramm 3"/>
        <xdr:cNvGraphicFramePr/>
      </xdr:nvGraphicFramePr>
      <xdr:xfrm>
        <a:off x="10782300" y="2181225"/>
        <a:ext cx="2838450" cy="3057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200025</xdr:colOff>
      <xdr:row>6</xdr:row>
      <xdr:rowOff>180975</xdr:rowOff>
    </xdr:from>
    <xdr:to>
      <xdr:col>15</xdr:col>
      <xdr:colOff>333375</xdr:colOff>
      <xdr:row>29</xdr:row>
      <xdr:rowOff>161925</xdr:rowOff>
    </xdr:to>
    <xdr:graphicFrame>
      <xdr:nvGraphicFramePr>
        <xdr:cNvPr id="1" name="Diagramm 1"/>
        <xdr:cNvGraphicFramePr/>
      </xdr:nvGraphicFramePr>
      <xdr:xfrm>
        <a:off x="7058025" y="1323975"/>
        <a:ext cx="4705350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7</xdr:row>
      <xdr:rowOff>0</xdr:rowOff>
    </xdr:from>
    <xdr:to>
      <xdr:col>22</xdr:col>
      <xdr:colOff>133350</xdr:colOff>
      <xdr:row>29</xdr:row>
      <xdr:rowOff>171450</xdr:rowOff>
    </xdr:to>
    <xdr:graphicFrame>
      <xdr:nvGraphicFramePr>
        <xdr:cNvPr id="2" name="Diagramm 2"/>
        <xdr:cNvGraphicFramePr/>
      </xdr:nvGraphicFramePr>
      <xdr:xfrm>
        <a:off x="12192000" y="1333500"/>
        <a:ext cx="4705350" cy="4362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552450</xdr:colOff>
      <xdr:row>11</xdr:row>
      <xdr:rowOff>180975</xdr:rowOff>
    </xdr:from>
    <xdr:to>
      <xdr:col>14</xdr:col>
      <xdr:colOff>76200</xdr:colOff>
      <xdr:row>28</xdr:row>
      <xdr:rowOff>66675</xdr:rowOff>
    </xdr:to>
    <xdr:graphicFrame>
      <xdr:nvGraphicFramePr>
        <xdr:cNvPr id="1" name="Diagramm 3"/>
        <xdr:cNvGraphicFramePr/>
      </xdr:nvGraphicFramePr>
      <xdr:xfrm>
        <a:off x="7410450" y="2276475"/>
        <a:ext cx="33337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114300</xdr:colOff>
      <xdr:row>12</xdr:row>
      <xdr:rowOff>9525</xdr:rowOff>
    </xdr:from>
    <xdr:to>
      <xdr:col>19</xdr:col>
      <xdr:colOff>333375</xdr:colOff>
      <xdr:row>28</xdr:row>
      <xdr:rowOff>123825</xdr:rowOff>
    </xdr:to>
    <xdr:graphicFrame>
      <xdr:nvGraphicFramePr>
        <xdr:cNvPr id="2" name="Diagramm 4"/>
        <xdr:cNvGraphicFramePr/>
      </xdr:nvGraphicFramePr>
      <xdr:xfrm>
        <a:off x="11544300" y="2295525"/>
        <a:ext cx="3267075" cy="3162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323850</xdr:colOff>
      <xdr:row>12</xdr:row>
      <xdr:rowOff>123825</xdr:rowOff>
    </xdr:from>
    <xdr:to>
      <xdr:col>13</xdr:col>
      <xdr:colOff>733425</xdr:colOff>
      <xdr:row>30</xdr:row>
      <xdr:rowOff>9525</xdr:rowOff>
    </xdr:to>
    <xdr:graphicFrame>
      <xdr:nvGraphicFramePr>
        <xdr:cNvPr id="1" name="Diagramm 1"/>
        <xdr:cNvGraphicFramePr/>
      </xdr:nvGraphicFramePr>
      <xdr:xfrm>
        <a:off x="7181850" y="2409825"/>
        <a:ext cx="3457575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123825</xdr:colOff>
      <xdr:row>12</xdr:row>
      <xdr:rowOff>133350</xdr:rowOff>
    </xdr:from>
    <xdr:to>
      <xdr:col>18</xdr:col>
      <xdr:colOff>409575</xdr:colOff>
      <xdr:row>30</xdr:row>
      <xdr:rowOff>9525</xdr:rowOff>
    </xdr:to>
    <xdr:graphicFrame>
      <xdr:nvGraphicFramePr>
        <xdr:cNvPr id="2" name="Diagramm 2"/>
        <xdr:cNvGraphicFramePr/>
      </xdr:nvGraphicFramePr>
      <xdr:xfrm>
        <a:off x="10791825" y="2419350"/>
        <a:ext cx="3333750" cy="3305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228600</xdr:colOff>
      <xdr:row>11</xdr:row>
      <xdr:rowOff>171450</xdr:rowOff>
    </xdr:from>
    <xdr:to>
      <xdr:col>13</xdr:col>
      <xdr:colOff>447675</xdr:colOff>
      <xdr:row>29</xdr:row>
      <xdr:rowOff>161925</xdr:rowOff>
    </xdr:to>
    <xdr:graphicFrame>
      <xdr:nvGraphicFramePr>
        <xdr:cNvPr id="1" name="Diagramm 1"/>
        <xdr:cNvGraphicFramePr/>
      </xdr:nvGraphicFramePr>
      <xdr:xfrm>
        <a:off x="7086600" y="2266950"/>
        <a:ext cx="3267075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628650</xdr:colOff>
      <xdr:row>12</xdr:row>
      <xdr:rowOff>0</xdr:rowOff>
    </xdr:from>
    <xdr:to>
      <xdr:col>18</xdr:col>
      <xdr:colOff>123825</xdr:colOff>
      <xdr:row>29</xdr:row>
      <xdr:rowOff>152400</xdr:rowOff>
    </xdr:to>
    <xdr:graphicFrame>
      <xdr:nvGraphicFramePr>
        <xdr:cNvPr id="2" name="Diagramm 2"/>
        <xdr:cNvGraphicFramePr/>
      </xdr:nvGraphicFramePr>
      <xdr:xfrm>
        <a:off x="10534650" y="2286000"/>
        <a:ext cx="3305175" cy="3390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228600</xdr:colOff>
      <xdr:row>11</xdr:row>
      <xdr:rowOff>114300</xdr:rowOff>
    </xdr:from>
    <xdr:to>
      <xdr:col>14</xdr:col>
      <xdr:colOff>57150</xdr:colOff>
      <xdr:row>29</xdr:row>
      <xdr:rowOff>180975</xdr:rowOff>
    </xdr:to>
    <xdr:graphicFrame>
      <xdr:nvGraphicFramePr>
        <xdr:cNvPr id="1" name="Diagramm 1"/>
        <xdr:cNvGraphicFramePr/>
      </xdr:nvGraphicFramePr>
      <xdr:xfrm>
        <a:off x="7086600" y="2209800"/>
        <a:ext cx="3638550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152400</xdr:colOff>
      <xdr:row>11</xdr:row>
      <xdr:rowOff>123825</xdr:rowOff>
    </xdr:from>
    <xdr:to>
      <xdr:col>18</xdr:col>
      <xdr:colOff>752475</xdr:colOff>
      <xdr:row>29</xdr:row>
      <xdr:rowOff>180975</xdr:rowOff>
    </xdr:to>
    <xdr:graphicFrame>
      <xdr:nvGraphicFramePr>
        <xdr:cNvPr id="2" name="Diagramm 2"/>
        <xdr:cNvGraphicFramePr/>
      </xdr:nvGraphicFramePr>
      <xdr:xfrm>
        <a:off x="10820400" y="2219325"/>
        <a:ext cx="3648075" cy="3486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514350</xdr:colOff>
      <xdr:row>11</xdr:row>
      <xdr:rowOff>133350</xdr:rowOff>
    </xdr:from>
    <xdr:to>
      <xdr:col>14</xdr:col>
      <xdr:colOff>180975</xdr:colOff>
      <xdr:row>28</xdr:row>
      <xdr:rowOff>171450</xdr:rowOff>
    </xdr:to>
    <xdr:graphicFrame>
      <xdr:nvGraphicFramePr>
        <xdr:cNvPr id="1" name="Diagramm 1"/>
        <xdr:cNvGraphicFramePr/>
      </xdr:nvGraphicFramePr>
      <xdr:xfrm>
        <a:off x="7372350" y="2228850"/>
        <a:ext cx="3476625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542925</xdr:colOff>
      <xdr:row>12</xdr:row>
      <xdr:rowOff>19050</xdr:rowOff>
    </xdr:from>
    <xdr:to>
      <xdr:col>18</xdr:col>
      <xdr:colOff>647700</xdr:colOff>
      <xdr:row>28</xdr:row>
      <xdr:rowOff>152400</xdr:rowOff>
    </xdr:to>
    <xdr:graphicFrame>
      <xdr:nvGraphicFramePr>
        <xdr:cNvPr id="2" name="Diagramm 2"/>
        <xdr:cNvGraphicFramePr/>
      </xdr:nvGraphicFramePr>
      <xdr:xfrm>
        <a:off x="11210925" y="2305050"/>
        <a:ext cx="3152775" cy="3181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352425</xdr:colOff>
      <xdr:row>7</xdr:row>
      <xdr:rowOff>0</xdr:rowOff>
    </xdr:from>
    <xdr:to>
      <xdr:col>15</xdr:col>
      <xdr:colOff>485775</xdr:colOff>
      <xdr:row>29</xdr:row>
      <xdr:rowOff>171450</xdr:rowOff>
    </xdr:to>
    <xdr:graphicFrame>
      <xdr:nvGraphicFramePr>
        <xdr:cNvPr id="1" name="Diagramm 1"/>
        <xdr:cNvGraphicFramePr/>
      </xdr:nvGraphicFramePr>
      <xdr:xfrm>
        <a:off x="7210425" y="1333500"/>
        <a:ext cx="4705350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7</xdr:row>
      <xdr:rowOff>0</xdr:rowOff>
    </xdr:from>
    <xdr:to>
      <xdr:col>22</xdr:col>
      <xdr:colOff>133350</xdr:colOff>
      <xdr:row>29</xdr:row>
      <xdr:rowOff>171450</xdr:rowOff>
    </xdr:to>
    <xdr:graphicFrame>
      <xdr:nvGraphicFramePr>
        <xdr:cNvPr id="2" name="Diagramm 2"/>
        <xdr:cNvGraphicFramePr/>
      </xdr:nvGraphicFramePr>
      <xdr:xfrm>
        <a:off x="12192000" y="1333500"/>
        <a:ext cx="4705350" cy="4362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361950</xdr:colOff>
      <xdr:row>7</xdr:row>
      <xdr:rowOff>28575</xdr:rowOff>
    </xdr:from>
    <xdr:to>
      <xdr:col>15</xdr:col>
      <xdr:colOff>495300</xdr:colOff>
      <xdr:row>30</xdr:row>
      <xdr:rowOff>9525</xdr:rowOff>
    </xdr:to>
    <xdr:graphicFrame>
      <xdr:nvGraphicFramePr>
        <xdr:cNvPr id="1" name="Diagramm 1"/>
        <xdr:cNvGraphicFramePr/>
      </xdr:nvGraphicFramePr>
      <xdr:xfrm>
        <a:off x="7219950" y="1362075"/>
        <a:ext cx="4705350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7</xdr:row>
      <xdr:rowOff>0</xdr:rowOff>
    </xdr:from>
    <xdr:to>
      <xdr:col>22</xdr:col>
      <xdr:colOff>133350</xdr:colOff>
      <xdr:row>29</xdr:row>
      <xdr:rowOff>171450</xdr:rowOff>
    </xdr:to>
    <xdr:graphicFrame>
      <xdr:nvGraphicFramePr>
        <xdr:cNvPr id="2" name="Diagramm 2"/>
        <xdr:cNvGraphicFramePr/>
      </xdr:nvGraphicFramePr>
      <xdr:xfrm>
        <a:off x="12192000" y="1333500"/>
        <a:ext cx="4705350" cy="4362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285750</xdr:colOff>
      <xdr:row>7</xdr:row>
      <xdr:rowOff>9525</xdr:rowOff>
    </xdr:from>
    <xdr:to>
      <xdr:col>15</xdr:col>
      <xdr:colOff>419100</xdr:colOff>
      <xdr:row>29</xdr:row>
      <xdr:rowOff>180975</xdr:rowOff>
    </xdr:to>
    <xdr:graphicFrame>
      <xdr:nvGraphicFramePr>
        <xdr:cNvPr id="1" name="Diagramm 1"/>
        <xdr:cNvGraphicFramePr/>
      </xdr:nvGraphicFramePr>
      <xdr:xfrm>
        <a:off x="7143750" y="1343025"/>
        <a:ext cx="4705350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7</xdr:row>
      <xdr:rowOff>0</xdr:rowOff>
    </xdr:from>
    <xdr:to>
      <xdr:col>22</xdr:col>
      <xdr:colOff>133350</xdr:colOff>
      <xdr:row>29</xdr:row>
      <xdr:rowOff>171450</xdr:rowOff>
    </xdr:to>
    <xdr:graphicFrame>
      <xdr:nvGraphicFramePr>
        <xdr:cNvPr id="2" name="Diagramm 2"/>
        <xdr:cNvGraphicFramePr/>
      </xdr:nvGraphicFramePr>
      <xdr:xfrm>
        <a:off x="12192000" y="1333500"/>
        <a:ext cx="4705350" cy="4362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49"/>
  <sheetViews>
    <sheetView tabSelected="1" zoomScalePageLayoutView="0" workbookViewId="0" topLeftCell="A1">
      <selection activeCell="C5" sqref="C5"/>
    </sheetView>
  </sheetViews>
  <sheetFormatPr defaultColWidth="11.421875" defaultRowHeight="15"/>
  <sheetData>
    <row r="2" spans="1:5" ht="15">
      <c r="A2" t="s">
        <v>11</v>
      </c>
      <c r="C2" t="s">
        <v>12</v>
      </c>
      <c r="E2" t="s">
        <v>13</v>
      </c>
    </row>
    <row r="3" ht="15">
      <c r="C3" t="s">
        <v>35</v>
      </c>
    </row>
    <row r="4" ht="15">
      <c r="E4" t="s">
        <v>23</v>
      </c>
    </row>
    <row r="5" spans="5:7" ht="15">
      <c r="E5" t="s">
        <v>21</v>
      </c>
      <c r="F5" s="3">
        <v>200</v>
      </c>
      <c r="G5" t="s">
        <v>24</v>
      </c>
    </row>
    <row r="6" ht="15">
      <c r="B6" t="s">
        <v>25</v>
      </c>
    </row>
    <row r="8" spans="1:9" ht="15">
      <c r="A8" t="s">
        <v>0</v>
      </c>
      <c r="B8" t="s">
        <v>1</v>
      </c>
      <c r="C8" t="s">
        <v>2</v>
      </c>
      <c r="D8" t="s">
        <v>14</v>
      </c>
      <c r="E8" t="s">
        <v>15</v>
      </c>
      <c r="F8" t="s">
        <v>29</v>
      </c>
      <c r="G8" t="s">
        <v>28</v>
      </c>
      <c r="H8" t="s">
        <v>20</v>
      </c>
      <c r="I8" t="s">
        <v>26</v>
      </c>
    </row>
    <row r="9" spans="3:9" ht="15">
      <c r="C9" t="s">
        <v>3</v>
      </c>
      <c r="D9" t="s">
        <v>3</v>
      </c>
      <c r="E9" t="s">
        <v>16</v>
      </c>
      <c r="F9" t="s">
        <v>18</v>
      </c>
      <c r="G9" t="s">
        <v>19</v>
      </c>
      <c r="I9" t="s">
        <v>27</v>
      </c>
    </row>
    <row r="10" spans="1:4" ht="15">
      <c r="A10" s="2">
        <v>0</v>
      </c>
      <c r="B10" s="5">
        <v>0</v>
      </c>
      <c r="C10" s="2">
        <v>0</v>
      </c>
      <c r="D10" s="2">
        <v>0</v>
      </c>
    </row>
    <row r="11" spans="1:9" ht="15">
      <c r="A11" s="2">
        <v>0.02</v>
      </c>
      <c r="B11" s="5">
        <v>0.2</v>
      </c>
      <c r="C11" s="2">
        <f>B11/A11/100</f>
        <v>0.1</v>
      </c>
      <c r="D11" s="2">
        <f>2*B11/A11/100</f>
        <v>0.2</v>
      </c>
      <c r="E11" s="1">
        <f>D11*D11/B11*100</f>
        <v>20.000000000000004</v>
      </c>
      <c r="F11" s="2">
        <f>$F$5*9.8*B11/100/1000</f>
        <v>0.003920000000000001</v>
      </c>
      <c r="G11" s="2">
        <f>0.5*$F$5*D11*D11/1000</f>
        <v>0.004</v>
      </c>
      <c r="H11" s="2">
        <f>F11/G11</f>
        <v>0.9800000000000002</v>
      </c>
      <c r="I11" s="2">
        <f>SQRT(2*9.8*B11/100)</f>
        <v>0.19798989873223333</v>
      </c>
    </row>
    <row r="12" spans="1:21" ht="15">
      <c r="A12" s="2">
        <v>0.04</v>
      </c>
      <c r="B12" s="5">
        <v>0.7</v>
      </c>
      <c r="C12" s="2">
        <f aca="true" t="shared" si="0" ref="C12:C32">B12/A12/100</f>
        <v>0.175</v>
      </c>
      <c r="D12" s="2">
        <f aca="true" t="shared" si="1" ref="D12:D32">2*B12/A12/100</f>
        <v>0.35</v>
      </c>
      <c r="E12" s="1">
        <f aca="true" t="shared" si="2" ref="E12:E32">D12*D12/B12*100</f>
        <v>17.5</v>
      </c>
      <c r="F12" s="2">
        <f aca="true" t="shared" si="3" ref="F12:F32">$F$5*9.8*B12/100/1000</f>
        <v>0.013720000000000001</v>
      </c>
      <c r="G12" s="2">
        <f aca="true" t="shared" si="4" ref="G12:G32">0.5*$F$5*D12*D12/1000</f>
        <v>0.01225</v>
      </c>
      <c r="H12" s="2">
        <f aca="true" t="shared" si="5" ref="H12:H32">F12/G12</f>
        <v>1.12</v>
      </c>
      <c r="I12" s="2">
        <f aca="true" t="shared" si="6" ref="I12:I32">SQRT(2*9.8*B12/100)</f>
        <v>0.3704051835490427</v>
      </c>
      <c r="J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ht="15">
      <c r="A13" s="2">
        <v>0.06</v>
      </c>
      <c r="B13" s="5">
        <v>1.7</v>
      </c>
      <c r="C13" s="2">
        <f t="shared" si="0"/>
        <v>0.2833333333333333</v>
      </c>
      <c r="D13" s="2">
        <f t="shared" si="1"/>
        <v>0.5666666666666667</v>
      </c>
      <c r="E13" s="1">
        <f t="shared" si="2"/>
        <v>18.888888888888886</v>
      </c>
      <c r="F13" s="2">
        <f t="shared" si="3"/>
        <v>0.03332000000000001</v>
      </c>
      <c r="G13" s="2">
        <f t="shared" si="4"/>
        <v>0.032111111111111104</v>
      </c>
      <c r="H13" s="2">
        <f t="shared" si="5"/>
        <v>1.03764705882353</v>
      </c>
      <c r="I13" s="2">
        <f t="shared" si="6"/>
        <v>0.5772347875864725</v>
      </c>
      <c r="J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ht="15">
      <c r="A14" s="2">
        <v>0.08</v>
      </c>
      <c r="B14" s="5">
        <v>2.9</v>
      </c>
      <c r="C14" s="2">
        <f t="shared" si="0"/>
        <v>0.3625</v>
      </c>
      <c r="D14" s="2">
        <f t="shared" si="1"/>
        <v>0.725</v>
      </c>
      <c r="E14" s="1">
        <f t="shared" si="2"/>
        <v>18.125000000000004</v>
      </c>
      <c r="F14" s="2">
        <f t="shared" si="3"/>
        <v>0.05684000000000001</v>
      </c>
      <c r="G14" s="2">
        <f t="shared" si="4"/>
        <v>0.0525625</v>
      </c>
      <c r="H14" s="2">
        <f t="shared" si="5"/>
        <v>1.0813793103448277</v>
      </c>
      <c r="I14" s="2">
        <f t="shared" si="6"/>
        <v>0.7539230729988305</v>
      </c>
      <c r="J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15">
      <c r="A15" s="2">
        <v>0.1</v>
      </c>
      <c r="B15" s="5">
        <v>4.6</v>
      </c>
      <c r="C15" s="2">
        <f t="shared" si="0"/>
        <v>0.4599999999999999</v>
      </c>
      <c r="D15" s="2">
        <f t="shared" si="1"/>
        <v>0.9199999999999998</v>
      </c>
      <c r="E15" s="1">
        <f t="shared" si="2"/>
        <v>18.399999999999995</v>
      </c>
      <c r="F15" s="2">
        <f t="shared" si="3"/>
        <v>0.09015999999999999</v>
      </c>
      <c r="G15" s="2">
        <f t="shared" si="4"/>
        <v>0.08463999999999997</v>
      </c>
      <c r="H15" s="2">
        <f t="shared" si="5"/>
        <v>1.0652173913043481</v>
      </c>
      <c r="I15" s="2">
        <f t="shared" si="6"/>
        <v>0.9495261976375375</v>
      </c>
      <c r="J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15">
      <c r="A16" s="2">
        <v>0.12</v>
      </c>
      <c r="B16" s="5">
        <v>6.6</v>
      </c>
      <c r="C16" s="2">
        <f t="shared" si="0"/>
        <v>0.55</v>
      </c>
      <c r="D16" s="2">
        <f t="shared" si="1"/>
        <v>1.1</v>
      </c>
      <c r="E16" s="1">
        <f t="shared" si="2"/>
        <v>18.33333333333334</v>
      </c>
      <c r="F16" s="2">
        <f t="shared" si="3"/>
        <v>0.12936</v>
      </c>
      <c r="G16" s="2">
        <f t="shared" si="4"/>
        <v>0.12100000000000002</v>
      </c>
      <c r="H16" s="2">
        <f t="shared" si="5"/>
        <v>1.0690909090909089</v>
      </c>
      <c r="I16" s="2">
        <f t="shared" si="6"/>
        <v>1.1373653766490346</v>
      </c>
      <c r="J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15">
      <c r="A17" s="2">
        <v>0.14</v>
      </c>
      <c r="B17" s="5">
        <v>9.1</v>
      </c>
      <c r="C17" s="2">
        <f t="shared" si="0"/>
        <v>0.6499999999999999</v>
      </c>
      <c r="D17" s="2">
        <f t="shared" si="1"/>
        <v>1.2999999999999998</v>
      </c>
      <c r="E17" s="1">
        <f t="shared" si="2"/>
        <v>18.571428571428566</v>
      </c>
      <c r="F17" s="2">
        <f t="shared" si="3"/>
        <v>0.17836000000000002</v>
      </c>
      <c r="G17" s="2">
        <f t="shared" si="4"/>
        <v>0.16899999999999996</v>
      </c>
      <c r="H17" s="2">
        <f t="shared" si="5"/>
        <v>1.0553846153846158</v>
      </c>
      <c r="I17" s="2">
        <f t="shared" si="6"/>
        <v>1.335514881983724</v>
      </c>
      <c r="J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9" ht="15">
      <c r="A18" s="2">
        <v>0.16</v>
      </c>
      <c r="B18" s="5">
        <v>11.9</v>
      </c>
      <c r="C18" s="2">
        <f t="shared" si="0"/>
        <v>0.74375</v>
      </c>
      <c r="D18" s="2">
        <f t="shared" si="1"/>
        <v>1.4875</v>
      </c>
      <c r="E18" s="1">
        <f t="shared" si="2"/>
        <v>18.59375</v>
      </c>
      <c r="F18" s="2">
        <f t="shared" si="3"/>
        <v>0.23324000000000003</v>
      </c>
      <c r="G18" s="2">
        <f t="shared" si="4"/>
        <v>0.221265625</v>
      </c>
      <c r="H18" s="2">
        <f t="shared" si="5"/>
        <v>1.0541176470588236</v>
      </c>
      <c r="I18" s="2">
        <f t="shared" si="6"/>
        <v>1.527219696049</v>
      </c>
    </row>
    <row r="19" spans="1:21" ht="15">
      <c r="A19" s="2">
        <v>0.18</v>
      </c>
      <c r="B19" s="5">
        <v>15.2</v>
      </c>
      <c r="C19" s="2">
        <f t="shared" si="0"/>
        <v>0.8444444444444444</v>
      </c>
      <c r="D19" s="2">
        <f t="shared" si="1"/>
        <v>1.6888888888888889</v>
      </c>
      <c r="E19" s="1">
        <f t="shared" si="2"/>
        <v>18.765432098765434</v>
      </c>
      <c r="F19" s="2">
        <f t="shared" si="3"/>
        <v>0.29792</v>
      </c>
      <c r="G19" s="2">
        <f t="shared" si="4"/>
        <v>0.2852345679012346</v>
      </c>
      <c r="H19" s="2">
        <f t="shared" si="5"/>
        <v>1.0444736842105262</v>
      </c>
      <c r="I19" s="2">
        <f t="shared" si="6"/>
        <v>1.7260359208313134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9" ht="15">
      <c r="A20" s="2">
        <v>0.2</v>
      </c>
      <c r="B20" s="5">
        <v>18.4</v>
      </c>
      <c r="C20" s="2">
        <f t="shared" si="0"/>
        <v>0.9199999999999998</v>
      </c>
      <c r="D20" s="2">
        <f t="shared" si="1"/>
        <v>1.8399999999999996</v>
      </c>
      <c r="E20" s="1">
        <f t="shared" si="2"/>
        <v>18.399999999999995</v>
      </c>
      <c r="F20" s="2">
        <f t="shared" si="3"/>
        <v>0.36063999999999996</v>
      </c>
      <c r="G20" s="2">
        <f t="shared" si="4"/>
        <v>0.33855999999999986</v>
      </c>
      <c r="H20" s="2">
        <f t="shared" si="5"/>
        <v>1.0652173913043481</v>
      </c>
      <c r="I20" s="2">
        <f t="shared" si="6"/>
        <v>1.899052395275075</v>
      </c>
    </row>
    <row r="21" spans="1:9" ht="15">
      <c r="A21" s="2">
        <v>0.22</v>
      </c>
      <c r="B21" s="5">
        <v>22.4</v>
      </c>
      <c r="C21" s="2">
        <f t="shared" si="0"/>
        <v>1.018181818181818</v>
      </c>
      <c r="D21" s="2">
        <f t="shared" si="1"/>
        <v>2.036363636363636</v>
      </c>
      <c r="E21" s="1">
        <f t="shared" si="2"/>
        <v>18.51239669421487</v>
      </c>
      <c r="F21" s="2">
        <f t="shared" si="3"/>
        <v>0.43904000000000004</v>
      </c>
      <c r="G21" s="2">
        <f t="shared" si="4"/>
        <v>0.41467768595041316</v>
      </c>
      <c r="H21" s="2">
        <f t="shared" si="5"/>
        <v>1.0587500000000003</v>
      </c>
      <c r="I21" s="2">
        <f t="shared" si="6"/>
        <v>2.095328136593407</v>
      </c>
    </row>
    <row r="22" spans="1:9" ht="15">
      <c r="A22" s="2">
        <v>0.24</v>
      </c>
      <c r="B22" s="5">
        <v>27.5</v>
      </c>
      <c r="C22" s="2">
        <f t="shared" si="0"/>
        <v>1.1458333333333335</v>
      </c>
      <c r="D22" s="2">
        <f t="shared" si="1"/>
        <v>2.291666666666667</v>
      </c>
      <c r="E22" s="1">
        <f t="shared" si="2"/>
        <v>19.097222222222225</v>
      </c>
      <c r="F22" s="2">
        <f t="shared" si="3"/>
        <v>0.5390000000000001</v>
      </c>
      <c r="G22" s="2">
        <f t="shared" si="4"/>
        <v>0.5251736111111112</v>
      </c>
      <c r="H22" s="2">
        <f t="shared" si="5"/>
        <v>1.026327272727273</v>
      </c>
      <c r="I22" s="2">
        <f t="shared" si="6"/>
        <v>2.32163735324878</v>
      </c>
    </row>
    <row r="23" spans="1:9" ht="15">
      <c r="A23" s="2">
        <v>0.26</v>
      </c>
      <c r="B23" s="5">
        <v>32.2</v>
      </c>
      <c r="C23" s="2">
        <f t="shared" si="0"/>
        <v>1.2384615384615385</v>
      </c>
      <c r="D23" s="2">
        <f t="shared" si="1"/>
        <v>2.476923076923077</v>
      </c>
      <c r="E23" s="1">
        <f t="shared" si="2"/>
        <v>19.05325443786982</v>
      </c>
      <c r="F23" s="2">
        <f t="shared" si="3"/>
        <v>0.6311200000000001</v>
      </c>
      <c r="G23" s="2">
        <f t="shared" si="4"/>
        <v>0.6135147928994084</v>
      </c>
      <c r="H23" s="2">
        <f t="shared" si="5"/>
        <v>1.0286956521739132</v>
      </c>
      <c r="I23" s="2">
        <f t="shared" si="6"/>
        <v>2.512210182289691</v>
      </c>
    </row>
    <row r="24" spans="1:9" ht="15">
      <c r="A24" s="2">
        <v>0.28</v>
      </c>
      <c r="B24" s="5">
        <v>37.3</v>
      </c>
      <c r="C24" s="2">
        <f t="shared" si="0"/>
        <v>1.3321428571428569</v>
      </c>
      <c r="D24" s="2">
        <f t="shared" si="1"/>
        <v>2.6642857142857137</v>
      </c>
      <c r="E24" s="1">
        <f t="shared" si="2"/>
        <v>19.030612244897952</v>
      </c>
      <c r="F24" s="2">
        <f t="shared" si="3"/>
        <v>0.7310800000000001</v>
      </c>
      <c r="G24" s="2">
        <f t="shared" si="4"/>
        <v>0.7098418367346936</v>
      </c>
      <c r="H24" s="2">
        <f t="shared" si="5"/>
        <v>1.0299195710455769</v>
      </c>
      <c r="I24" s="2">
        <f t="shared" si="6"/>
        <v>2.7038491082159153</v>
      </c>
    </row>
    <row r="25" spans="1:9" ht="15">
      <c r="A25" s="2">
        <v>0.3</v>
      </c>
      <c r="B25" s="5">
        <v>43</v>
      </c>
      <c r="C25" s="2">
        <f t="shared" si="0"/>
        <v>1.4333333333333333</v>
      </c>
      <c r="D25" s="2">
        <f t="shared" si="1"/>
        <v>2.8666666666666667</v>
      </c>
      <c r="E25" s="1">
        <f t="shared" si="2"/>
        <v>19.11111111111111</v>
      </c>
      <c r="F25" s="2">
        <f t="shared" si="3"/>
        <v>0.8428000000000002</v>
      </c>
      <c r="G25" s="2">
        <f t="shared" si="4"/>
        <v>0.8217777777777778</v>
      </c>
      <c r="H25" s="2">
        <f t="shared" si="5"/>
        <v>1.0255813953488373</v>
      </c>
      <c r="I25" s="2">
        <f t="shared" si="6"/>
        <v>2.903101789465881</v>
      </c>
    </row>
    <row r="26" spans="1:9" ht="15">
      <c r="A26" s="2">
        <v>0.32</v>
      </c>
      <c r="B26" s="5">
        <v>49.5</v>
      </c>
      <c r="C26" s="2">
        <f t="shared" si="0"/>
        <v>1.546875</v>
      </c>
      <c r="D26" s="2">
        <f t="shared" si="1"/>
        <v>3.09375</v>
      </c>
      <c r="E26" s="1">
        <f t="shared" si="2"/>
        <v>19.3359375</v>
      </c>
      <c r="F26" s="2">
        <f t="shared" si="3"/>
        <v>0.9702000000000002</v>
      </c>
      <c r="G26" s="2">
        <f t="shared" si="4"/>
        <v>0.95712890625</v>
      </c>
      <c r="H26" s="2">
        <f t="shared" si="5"/>
        <v>1.013656565656566</v>
      </c>
      <c r="I26" s="2">
        <f t="shared" si="6"/>
        <v>3.1148033645801783</v>
      </c>
    </row>
    <row r="27" spans="1:9" ht="15">
      <c r="A27" s="2">
        <v>0.34</v>
      </c>
      <c r="B27" s="5">
        <v>55.7</v>
      </c>
      <c r="C27" s="2">
        <f t="shared" si="0"/>
        <v>1.638235294117647</v>
      </c>
      <c r="D27" s="2">
        <f t="shared" si="1"/>
        <v>3.276470588235294</v>
      </c>
      <c r="E27" s="1">
        <f t="shared" si="2"/>
        <v>19.27335640138408</v>
      </c>
      <c r="F27" s="2">
        <f t="shared" si="3"/>
        <v>1.0917200000000002</v>
      </c>
      <c r="G27" s="2">
        <f t="shared" si="4"/>
        <v>1.0735259515570934</v>
      </c>
      <c r="H27" s="2">
        <f t="shared" si="5"/>
        <v>1.0169479353680433</v>
      </c>
      <c r="I27" s="2">
        <f t="shared" si="6"/>
        <v>3.304118641937665</v>
      </c>
    </row>
    <row r="28" spans="1:9" ht="15">
      <c r="A28" s="2">
        <v>0.36</v>
      </c>
      <c r="B28" s="5">
        <v>62.5</v>
      </c>
      <c r="C28" s="2">
        <f t="shared" si="0"/>
        <v>1.7361111111111112</v>
      </c>
      <c r="D28" s="2">
        <f t="shared" si="1"/>
        <v>3.4722222222222223</v>
      </c>
      <c r="E28" s="1">
        <f t="shared" si="2"/>
        <v>19.290123456790123</v>
      </c>
      <c r="F28" s="2">
        <f t="shared" si="3"/>
        <v>1.2250000000000003</v>
      </c>
      <c r="G28" s="2">
        <f t="shared" si="4"/>
        <v>1.2056327160493827</v>
      </c>
      <c r="H28" s="2">
        <f t="shared" si="5"/>
        <v>1.0160640000000003</v>
      </c>
      <c r="I28" s="2">
        <f t="shared" si="6"/>
        <v>3.5</v>
      </c>
    </row>
    <row r="29" spans="1:9" ht="15">
      <c r="A29" s="2">
        <v>0.38</v>
      </c>
      <c r="B29" s="5">
        <v>69.1</v>
      </c>
      <c r="C29" s="2">
        <f t="shared" si="0"/>
        <v>1.818421052631579</v>
      </c>
      <c r="D29" s="2">
        <f t="shared" si="1"/>
        <v>3.636842105263158</v>
      </c>
      <c r="E29" s="1">
        <f t="shared" si="2"/>
        <v>19.141274238227147</v>
      </c>
      <c r="F29" s="2">
        <f t="shared" si="3"/>
        <v>1.35436</v>
      </c>
      <c r="G29" s="2">
        <f t="shared" si="4"/>
        <v>1.3226620498614958</v>
      </c>
      <c r="H29" s="2">
        <f t="shared" si="5"/>
        <v>1.0239652677279305</v>
      </c>
      <c r="I29" s="2">
        <f t="shared" si="6"/>
        <v>3.680163039866576</v>
      </c>
    </row>
    <row r="30" spans="1:9" ht="15">
      <c r="A30" s="2">
        <v>0.4</v>
      </c>
      <c r="B30" s="5">
        <v>76.1</v>
      </c>
      <c r="C30" s="2">
        <f t="shared" si="0"/>
        <v>1.9024999999999996</v>
      </c>
      <c r="D30" s="2">
        <f t="shared" si="1"/>
        <v>3.8049999999999993</v>
      </c>
      <c r="E30" s="1">
        <f t="shared" si="2"/>
        <v>19.024999999999995</v>
      </c>
      <c r="F30" s="2">
        <f t="shared" si="3"/>
        <v>1.49156</v>
      </c>
      <c r="G30" s="2">
        <f t="shared" si="4"/>
        <v>1.4478024999999997</v>
      </c>
      <c r="H30" s="2">
        <f t="shared" si="5"/>
        <v>1.030223390275953</v>
      </c>
      <c r="I30" s="2">
        <f t="shared" si="6"/>
        <v>3.862071982757442</v>
      </c>
    </row>
    <row r="31" spans="1:9" ht="15">
      <c r="A31" s="2">
        <v>0.42</v>
      </c>
      <c r="B31" s="5">
        <v>83.8</v>
      </c>
      <c r="C31" s="2">
        <f t="shared" si="0"/>
        <v>1.9952380952380953</v>
      </c>
      <c r="D31" s="2">
        <f t="shared" si="1"/>
        <v>3.9904761904761905</v>
      </c>
      <c r="E31" s="1">
        <f t="shared" si="2"/>
        <v>19.002267573696148</v>
      </c>
      <c r="F31" s="2">
        <f t="shared" si="3"/>
        <v>1.64248</v>
      </c>
      <c r="G31" s="2">
        <f t="shared" si="4"/>
        <v>1.5923900226757368</v>
      </c>
      <c r="H31" s="2">
        <f t="shared" si="5"/>
        <v>1.03145584725537</v>
      </c>
      <c r="I31" s="2">
        <f t="shared" si="6"/>
        <v>4.052752151316436</v>
      </c>
    </row>
    <row r="32" spans="1:9" ht="15">
      <c r="A32" s="2">
        <v>0.44</v>
      </c>
      <c r="B32" s="5">
        <v>91.6</v>
      </c>
      <c r="C32" s="2">
        <f t="shared" si="0"/>
        <v>2.0818181818181816</v>
      </c>
      <c r="D32" s="2">
        <f t="shared" si="1"/>
        <v>4.163636363636363</v>
      </c>
      <c r="E32" s="1">
        <f t="shared" si="2"/>
        <v>18.92561983471074</v>
      </c>
      <c r="F32" s="2">
        <f t="shared" si="3"/>
        <v>1.7953599999999998</v>
      </c>
      <c r="G32" s="2">
        <f t="shared" si="4"/>
        <v>1.7335867768595037</v>
      </c>
      <c r="H32" s="2">
        <f t="shared" si="5"/>
        <v>1.035633187772926</v>
      </c>
      <c r="I32" s="2">
        <f t="shared" si="6"/>
        <v>4.237168866118036</v>
      </c>
    </row>
    <row r="33" spans="1:9" ht="15">
      <c r="A33">
        <v>0.46</v>
      </c>
      <c r="B33" s="5"/>
      <c r="C33" s="2"/>
      <c r="D33" s="2"/>
      <c r="E33" s="1"/>
      <c r="F33" s="2"/>
      <c r="G33" s="2"/>
      <c r="H33" s="2"/>
      <c r="I33" s="2"/>
    </row>
    <row r="40" spans="1:25" ht="15">
      <c r="A40" t="s">
        <v>4</v>
      </c>
      <c r="B40">
        <v>0</v>
      </c>
      <c r="C40">
        <v>0.02</v>
      </c>
      <c r="D40">
        <v>0.04</v>
      </c>
      <c r="E40">
        <v>0.06</v>
      </c>
      <c r="F40">
        <v>0.08</v>
      </c>
      <c r="G40">
        <v>0.1</v>
      </c>
      <c r="H40">
        <v>0.12</v>
      </c>
      <c r="I40">
        <v>0.14</v>
      </c>
      <c r="J40">
        <v>0.16</v>
      </c>
      <c r="K40">
        <v>0.18</v>
      </c>
      <c r="L40">
        <v>0.2</v>
      </c>
      <c r="M40">
        <v>0.22</v>
      </c>
      <c r="N40">
        <v>0.24</v>
      </c>
      <c r="O40">
        <v>0.26</v>
      </c>
      <c r="P40">
        <v>0.28</v>
      </c>
      <c r="Q40">
        <v>0.3</v>
      </c>
      <c r="R40">
        <v>0.32</v>
      </c>
      <c r="S40">
        <v>0.34</v>
      </c>
      <c r="T40">
        <v>0.36</v>
      </c>
      <c r="U40">
        <v>0.38</v>
      </c>
      <c r="V40">
        <v>0.4</v>
      </c>
      <c r="W40">
        <v>0.42</v>
      </c>
      <c r="X40">
        <v>0.44</v>
      </c>
      <c r="Y40">
        <v>0.46</v>
      </c>
    </row>
    <row r="41" spans="1:25" ht="15">
      <c r="A41" t="s">
        <v>5</v>
      </c>
      <c r="B41">
        <v>0</v>
      </c>
      <c r="C41">
        <f>B11</f>
        <v>0.2</v>
      </c>
      <c r="D41">
        <f>B12</f>
        <v>0.7</v>
      </c>
      <c r="E41">
        <f>B13</f>
        <v>1.7</v>
      </c>
      <c r="F41">
        <f>B14</f>
        <v>2.9</v>
      </c>
      <c r="G41">
        <f>B15</f>
        <v>4.6</v>
      </c>
      <c r="H41">
        <f>B16</f>
        <v>6.6</v>
      </c>
      <c r="I41">
        <f>B17</f>
        <v>9.1</v>
      </c>
      <c r="J41">
        <f>B18</f>
        <v>11.9</v>
      </c>
      <c r="K41">
        <f>B19</f>
        <v>15.2</v>
      </c>
      <c r="L41">
        <f>B20</f>
        <v>18.4</v>
      </c>
      <c r="M41">
        <f>B21</f>
        <v>22.4</v>
      </c>
      <c r="N41">
        <f>B22</f>
        <v>27.5</v>
      </c>
      <c r="O41">
        <f>B23</f>
        <v>32.2</v>
      </c>
      <c r="P41">
        <f>B24</f>
        <v>37.3</v>
      </c>
      <c r="Q41">
        <f>B25</f>
        <v>43</v>
      </c>
      <c r="R41">
        <f>B26</f>
        <v>49.5</v>
      </c>
      <c r="S41">
        <f>B27</f>
        <v>55.7</v>
      </c>
      <c r="T41">
        <f>B28</f>
        <v>62.5</v>
      </c>
      <c r="U41">
        <f>B29</f>
        <v>69.1</v>
      </c>
      <c r="V41">
        <f>B30</f>
        <v>76.1</v>
      </c>
      <c r="W41">
        <f>B31</f>
        <v>83.8</v>
      </c>
      <c r="X41">
        <f>B32</f>
        <v>91.6</v>
      </c>
      <c r="Y41">
        <f>B33</f>
        <v>0</v>
      </c>
    </row>
    <row r="42" spans="1:25" ht="15">
      <c r="A42" t="s">
        <v>6</v>
      </c>
      <c r="C42" s="2">
        <f>C41/C40/100</f>
        <v>0.1</v>
      </c>
      <c r="D42" s="2">
        <f>D41/D40/100</f>
        <v>0.175</v>
      </c>
      <c r="E42" s="2">
        <f>E41/E40/100</f>
        <v>0.2833333333333333</v>
      </c>
      <c r="F42" s="2">
        <f>F41/F40/100</f>
        <v>0.3625</v>
      </c>
      <c r="G42" s="2">
        <f aca="true" t="shared" si="7" ref="G42:P42">G41/G40/100</f>
        <v>0.4599999999999999</v>
      </c>
      <c r="H42" s="2">
        <f t="shared" si="7"/>
        <v>0.55</v>
      </c>
      <c r="I42" s="2">
        <f t="shared" si="7"/>
        <v>0.6499999999999999</v>
      </c>
      <c r="J42" s="2">
        <f t="shared" si="7"/>
        <v>0.74375</v>
      </c>
      <c r="K42" s="2">
        <f t="shared" si="7"/>
        <v>0.8444444444444444</v>
      </c>
      <c r="L42" s="2">
        <f t="shared" si="7"/>
        <v>0.9199999999999998</v>
      </c>
      <c r="M42" s="2">
        <f t="shared" si="7"/>
        <v>1.018181818181818</v>
      </c>
      <c r="N42" s="2">
        <f t="shared" si="7"/>
        <v>1.1458333333333335</v>
      </c>
      <c r="O42" s="2">
        <f t="shared" si="7"/>
        <v>1.2384615384615385</v>
      </c>
      <c r="P42" s="2">
        <f t="shared" si="7"/>
        <v>1.3321428571428569</v>
      </c>
      <c r="Q42" s="2">
        <f>Q41/Q40/100</f>
        <v>1.4333333333333333</v>
      </c>
      <c r="R42" s="2">
        <f aca="true" t="shared" si="8" ref="R42:Y42">R41/R40/100</f>
        <v>1.546875</v>
      </c>
      <c r="S42" s="2">
        <f t="shared" si="8"/>
        <v>1.638235294117647</v>
      </c>
      <c r="T42" s="2">
        <f t="shared" si="8"/>
        <v>1.7361111111111112</v>
      </c>
      <c r="U42" s="2">
        <f t="shared" si="8"/>
        <v>1.818421052631579</v>
      </c>
      <c r="V42" s="2">
        <f t="shared" si="8"/>
        <v>1.9024999999999996</v>
      </c>
      <c r="W42" s="2">
        <f t="shared" si="8"/>
        <v>1.9952380952380953</v>
      </c>
      <c r="X42" s="2">
        <f t="shared" si="8"/>
        <v>2.0818181818181816</v>
      </c>
      <c r="Y42" s="2">
        <f t="shared" si="8"/>
        <v>0</v>
      </c>
    </row>
    <row r="43" spans="1:25" ht="15">
      <c r="A43" t="s">
        <v>22</v>
      </c>
      <c r="C43" s="2">
        <f>C41/C40/50</f>
        <v>0.2</v>
      </c>
      <c r="D43" s="2">
        <f>D41/D40/50</f>
        <v>0.35</v>
      </c>
      <c r="E43" s="2">
        <f aca="true" t="shared" si="9" ref="E43:S43">E41/E40/50</f>
        <v>0.5666666666666667</v>
      </c>
      <c r="F43" s="2">
        <f t="shared" si="9"/>
        <v>0.725</v>
      </c>
      <c r="G43" s="2">
        <f t="shared" si="9"/>
        <v>0.9199999999999998</v>
      </c>
      <c r="H43" s="2">
        <f t="shared" si="9"/>
        <v>1.1</v>
      </c>
      <c r="I43" s="2">
        <f t="shared" si="9"/>
        <v>1.2999999999999998</v>
      </c>
      <c r="J43" s="2">
        <f t="shared" si="9"/>
        <v>1.4875</v>
      </c>
      <c r="K43" s="2">
        <f t="shared" si="9"/>
        <v>1.6888888888888889</v>
      </c>
      <c r="L43" s="2">
        <f t="shared" si="9"/>
        <v>1.8399999999999996</v>
      </c>
      <c r="M43" s="2">
        <f t="shared" si="9"/>
        <v>2.036363636363636</v>
      </c>
      <c r="N43" s="2">
        <f t="shared" si="9"/>
        <v>2.291666666666667</v>
      </c>
      <c r="O43" s="2">
        <f t="shared" si="9"/>
        <v>2.476923076923077</v>
      </c>
      <c r="P43" s="2">
        <f t="shared" si="9"/>
        <v>2.6642857142857137</v>
      </c>
      <c r="Q43" s="2">
        <f t="shared" si="9"/>
        <v>2.8666666666666667</v>
      </c>
      <c r="R43" s="2">
        <f t="shared" si="9"/>
        <v>3.09375</v>
      </c>
      <c r="S43" s="2">
        <f t="shared" si="9"/>
        <v>3.276470588235294</v>
      </c>
      <c r="T43" s="2">
        <f aca="true" t="shared" si="10" ref="T43:Y43">T41/T40/50</f>
        <v>3.4722222222222223</v>
      </c>
      <c r="U43" s="2">
        <f t="shared" si="10"/>
        <v>3.636842105263158</v>
      </c>
      <c r="V43" s="2">
        <f t="shared" si="10"/>
        <v>3.8049999999999993</v>
      </c>
      <c r="W43" s="2">
        <f t="shared" si="10"/>
        <v>3.9904761904761905</v>
      </c>
      <c r="X43" s="2">
        <f t="shared" si="10"/>
        <v>4.163636363636363</v>
      </c>
      <c r="Y43" s="2">
        <f t="shared" si="10"/>
        <v>0</v>
      </c>
    </row>
    <row r="44" spans="1:25" ht="15">
      <c r="A44" t="s">
        <v>7</v>
      </c>
      <c r="C44" s="1">
        <f>C43*C43/C41*100</f>
        <v>20.000000000000004</v>
      </c>
      <c r="D44" s="1">
        <f aca="true" t="shared" si="11" ref="D44:Y44">D43*D43/D41*100</f>
        <v>17.5</v>
      </c>
      <c r="E44" s="1">
        <f t="shared" si="11"/>
        <v>18.888888888888886</v>
      </c>
      <c r="F44" s="1">
        <f t="shared" si="11"/>
        <v>18.125000000000004</v>
      </c>
      <c r="G44" s="1">
        <f t="shared" si="11"/>
        <v>18.399999999999995</v>
      </c>
      <c r="H44" s="1">
        <f t="shared" si="11"/>
        <v>18.33333333333334</v>
      </c>
      <c r="I44" s="1">
        <f t="shared" si="11"/>
        <v>18.571428571428566</v>
      </c>
      <c r="J44" s="1">
        <f t="shared" si="11"/>
        <v>18.59375</v>
      </c>
      <c r="K44" s="1">
        <f t="shared" si="11"/>
        <v>18.765432098765434</v>
      </c>
      <c r="L44" s="1">
        <f t="shared" si="11"/>
        <v>18.399999999999995</v>
      </c>
      <c r="M44" s="1">
        <f t="shared" si="11"/>
        <v>18.51239669421487</v>
      </c>
      <c r="N44" s="1">
        <f t="shared" si="11"/>
        <v>19.097222222222225</v>
      </c>
      <c r="O44" s="1">
        <f t="shared" si="11"/>
        <v>19.05325443786982</v>
      </c>
      <c r="P44" s="1">
        <f t="shared" si="11"/>
        <v>19.030612244897952</v>
      </c>
      <c r="Q44" s="1">
        <f t="shared" si="11"/>
        <v>19.11111111111111</v>
      </c>
      <c r="R44" s="1">
        <f t="shared" si="11"/>
        <v>19.3359375</v>
      </c>
      <c r="S44" s="1">
        <f t="shared" si="11"/>
        <v>19.27335640138408</v>
      </c>
      <c r="T44" s="1">
        <f t="shared" si="11"/>
        <v>19.290123456790123</v>
      </c>
      <c r="U44" s="1">
        <f t="shared" si="11"/>
        <v>19.141274238227147</v>
      </c>
      <c r="V44" s="1">
        <f t="shared" si="11"/>
        <v>19.024999999999995</v>
      </c>
      <c r="W44" s="1">
        <f t="shared" si="11"/>
        <v>19.002267573696148</v>
      </c>
      <c r="X44" s="1">
        <f t="shared" si="11"/>
        <v>18.92561983471074</v>
      </c>
      <c r="Y44" s="1" t="e">
        <f t="shared" si="11"/>
        <v>#DIV/0!</v>
      </c>
    </row>
    <row r="45" spans="1:25" ht="15">
      <c r="A45" t="s">
        <v>8</v>
      </c>
      <c r="C45" s="2">
        <f aca="true" t="shared" si="12" ref="C45:H45">$F$5*9.8*C41/100/1000</f>
        <v>0.003920000000000001</v>
      </c>
      <c r="D45" s="2">
        <f t="shared" si="12"/>
        <v>0.013720000000000001</v>
      </c>
      <c r="E45" s="2">
        <f t="shared" si="12"/>
        <v>0.03332000000000001</v>
      </c>
      <c r="F45" s="2">
        <f t="shared" si="12"/>
        <v>0.05684000000000001</v>
      </c>
      <c r="G45" s="2">
        <f t="shared" si="12"/>
        <v>0.09015999999999999</v>
      </c>
      <c r="H45" s="2">
        <f t="shared" si="12"/>
        <v>0.12936</v>
      </c>
      <c r="I45" s="2">
        <f aca="true" t="shared" si="13" ref="I45:Q45">0.2*9.8*I41/100</f>
        <v>0.17836000000000002</v>
      </c>
      <c r="J45" s="2">
        <f t="shared" si="13"/>
        <v>0.23324</v>
      </c>
      <c r="K45" s="2">
        <f t="shared" si="13"/>
        <v>0.29792</v>
      </c>
      <c r="L45" s="2">
        <f t="shared" si="13"/>
        <v>0.36064</v>
      </c>
      <c r="M45" s="2">
        <f t="shared" si="13"/>
        <v>0.43904000000000004</v>
      </c>
      <c r="N45" s="2">
        <f t="shared" si="13"/>
        <v>0.539</v>
      </c>
      <c r="O45" s="2">
        <f t="shared" si="13"/>
        <v>0.6311200000000001</v>
      </c>
      <c r="P45" s="2">
        <f t="shared" si="13"/>
        <v>0.7310800000000001</v>
      </c>
      <c r="Q45" s="2">
        <f t="shared" si="13"/>
        <v>0.8428</v>
      </c>
      <c r="R45" s="2">
        <f>0.2*9.8*R41/100</f>
        <v>0.9702000000000001</v>
      </c>
      <c r="S45" s="2">
        <f aca="true" t="shared" si="14" ref="S45:Y45">0.2*9.8*S41/100</f>
        <v>1.09172</v>
      </c>
      <c r="T45" s="2">
        <f t="shared" si="14"/>
        <v>1.225</v>
      </c>
      <c r="U45" s="2">
        <f t="shared" si="14"/>
        <v>1.35436</v>
      </c>
      <c r="V45" s="2">
        <f t="shared" si="14"/>
        <v>1.49156</v>
      </c>
      <c r="W45" s="2">
        <f t="shared" si="14"/>
        <v>1.6424800000000002</v>
      </c>
      <c r="X45" s="2">
        <f t="shared" si="14"/>
        <v>1.79536</v>
      </c>
      <c r="Y45" s="2">
        <f t="shared" si="14"/>
        <v>0</v>
      </c>
    </row>
    <row r="46" spans="1:25" ht="15">
      <c r="A46" t="s">
        <v>9</v>
      </c>
      <c r="C46" s="2">
        <f>$F$5*C43*C43/1000</f>
        <v>0.008</v>
      </c>
      <c r="D46" s="2">
        <f>$F$5*D43*D43/1000</f>
        <v>0.0245</v>
      </c>
      <c r="E46" s="2">
        <f>$F$5*E43*E43/1000</f>
        <v>0.06422222222222221</v>
      </c>
      <c r="F46" s="2">
        <f>$F$5*F43*F43/1000</f>
        <v>0.105125</v>
      </c>
      <c r="G46" s="2">
        <f>$F$5*G43*G43/1000</f>
        <v>0.16927999999999993</v>
      </c>
      <c r="H46" s="2">
        <f aca="true" t="shared" si="15" ref="H46:Y46">0.2*H43*H43</f>
        <v>0.24200000000000005</v>
      </c>
      <c r="I46" s="2">
        <f t="shared" si="15"/>
        <v>0.3379999999999999</v>
      </c>
      <c r="J46" s="2">
        <f t="shared" si="15"/>
        <v>0.4425312500000001</v>
      </c>
      <c r="K46" s="2">
        <f t="shared" si="15"/>
        <v>0.5704691358024692</v>
      </c>
      <c r="L46" s="2">
        <f t="shared" si="15"/>
        <v>0.6771199999999997</v>
      </c>
      <c r="M46" s="2">
        <f t="shared" si="15"/>
        <v>0.8293553719008263</v>
      </c>
      <c r="N46" s="2">
        <f t="shared" si="15"/>
        <v>1.0503472222222225</v>
      </c>
      <c r="O46" s="2">
        <f t="shared" si="15"/>
        <v>1.2270295857988167</v>
      </c>
      <c r="P46" s="2">
        <f t="shared" si="15"/>
        <v>1.4196836734693874</v>
      </c>
      <c r="Q46" s="2">
        <f t="shared" si="15"/>
        <v>1.6435555555555557</v>
      </c>
      <c r="R46" s="2">
        <f t="shared" si="15"/>
        <v>1.9142578125</v>
      </c>
      <c r="S46" s="2">
        <f t="shared" si="15"/>
        <v>2.147051903114187</v>
      </c>
      <c r="T46" s="2">
        <f t="shared" si="15"/>
        <v>2.411265432098766</v>
      </c>
      <c r="U46" s="2">
        <f t="shared" si="15"/>
        <v>2.645324099722992</v>
      </c>
      <c r="V46" s="2">
        <f t="shared" si="15"/>
        <v>2.895604999999999</v>
      </c>
      <c r="W46" s="2">
        <f t="shared" si="15"/>
        <v>3.1847800453514745</v>
      </c>
      <c r="X46" s="2">
        <f t="shared" si="15"/>
        <v>3.4671735537190074</v>
      </c>
      <c r="Y46" s="2">
        <f t="shared" si="15"/>
        <v>0</v>
      </c>
    </row>
    <row r="47" spans="1:25" ht="15">
      <c r="A47" t="s">
        <v>20</v>
      </c>
      <c r="C47" s="2">
        <f>C45/C46</f>
        <v>0.4900000000000001</v>
      </c>
      <c r="D47" s="2">
        <f aca="true" t="shared" si="16" ref="D47:L47">D45/D46</f>
        <v>0.56</v>
      </c>
      <c r="E47" s="2">
        <f t="shared" si="16"/>
        <v>0.518823529411765</v>
      </c>
      <c r="F47" s="2">
        <f t="shared" si="16"/>
        <v>0.5406896551724139</v>
      </c>
      <c r="G47" s="2">
        <f t="shared" si="16"/>
        <v>0.5326086956521741</v>
      </c>
      <c r="H47" s="2">
        <f t="shared" si="16"/>
        <v>0.5345454545454544</v>
      </c>
      <c r="I47" s="2">
        <f t="shared" si="16"/>
        <v>0.5276923076923079</v>
      </c>
      <c r="J47" s="2">
        <f t="shared" si="16"/>
        <v>0.5270588235294117</v>
      </c>
      <c r="K47" s="2">
        <f t="shared" si="16"/>
        <v>0.5222368421052631</v>
      </c>
      <c r="L47" s="2">
        <f t="shared" si="16"/>
        <v>0.5326086956521742</v>
      </c>
      <c r="M47" s="2">
        <f aca="true" t="shared" si="17" ref="M47:R47">M45/M46</f>
        <v>0.5293750000000002</v>
      </c>
      <c r="N47" s="2">
        <f t="shared" si="17"/>
        <v>0.5131636363636363</v>
      </c>
      <c r="O47" s="2">
        <f t="shared" si="17"/>
        <v>0.5143478260869566</v>
      </c>
      <c r="P47" s="2">
        <f t="shared" si="17"/>
        <v>0.5149597855227884</v>
      </c>
      <c r="Q47" s="2">
        <f t="shared" si="17"/>
        <v>0.5127906976744185</v>
      </c>
      <c r="R47" s="2">
        <f t="shared" si="17"/>
        <v>0.5068282828282829</v>
      </c>
      <c r="S47" s="2">
        <f aca="true" t="shared" si="18" ref="S47:Y47">S45/S46</f>
        <v>0.5084739676840215</v>
      </c>
      <c r="T47" s="2">
        <f t="shared" si="18"/>
        <v>0.5080319999999999</v>
      </c>
      <c r="U47" s="2">
        <f t="shared" si="18"/>
        <v>0.5119826338639651</v>
      </c>
      <c r="V47" s="2">
        <f t="shared" si="18"/>
        <v>0.5151116951379765</v>
      </c>
      <c r="W47" s="2">
        <f t="shared" si="18"/>
        <v>0.5157279236276849</v>
      </c>
      <c r="X47" s="2">
        <f t="shared" si="18"/>
        <v>0.5178165938864631</v>
      </c>
      <c r="Y47" s="2" t="e">
        <f t="shared" si="18"/>
        <v>#DIV/0!</v>
      </c>
    </row>
    <row r="49" spans="1:25" ht="15">
      <c r="A49" t="s">
        <v>10</v>
      </c>
      <c r="C49" s="1">
        <f>C43/C40</f>
        <v>10</v>
      </c>
      <c r="D49" s="1">
        <f>D43/D40</f>
        <v>8.75</v>
      </c>
      <c r="E49" s="1">
        <f>E43/E40</f>
        <v>9.444444444444445</v>
      </c>
      <c r="F49" s="1">
        <f aca="true" t="shared" si="19" ref="F49:Y49">F43/F40</f>
        <v>9.0625</v>
      </c>
      <c r="G49" s="1">
        <f t="shared" si="19"/>
        <v>9.199999999999998</v>
      </c>
      <c r="H49" s="1">
        <f t="shared" si="19"/>
        <v>9.166666666666668</v>
      </c>
      <c r="I49" s="1">
        <f t="shared" si="19"/>
        <v>9.285714285714283</v>
      </c>
      <c r="J49" s="1">
        <f t="shared" si="19"/>
        <v>9.296875</v>
      </c>
      <c r="K49" s="1">
        <f t="shared" si="19"/>
        <v>9.382716049382717</v>
      </c>
      <c r="L49" s="1">
        <f t="shared" si="19"/>
        <v>9.199999999999998</v>
      </c>
      <c r="M49" s="1">
        <f t="shared" si="19"/>
        <v>9.256198347107437</v>
      </c>
      <c r="N49" s="1">
        <f t="shared" si="19"/>
        <v>9.548611111111112</v>
      </c>
      <c r="O49" s="1">
        <f t="shared" si="19"/>
        <v>9.52662721893491</v>
      </c>
      <c r="P49" s="1">
        <f t="shared" si="19"/>
        <v>9.515306122448976</v>
      </c>
      <c r="Q49" s="1">
        <f t="shared" si="19"/>
        <v>9.555555555555555</v>
      </c>
      <c r="R49" s="1">
        <f t="shared" si="19"/>
        <v>9.66796875</v>
      </c>
      <c r="S49" s="1">
        <f t="shared" si="19"/>
        <v>9.63667820069204</v>
      </c>
      <c r="T49" s="1">
        <f t="shared" si="19"/>
        <v>9.645061728395062</v>
      </c>
      <c r="U49" s="1">
        <f t="shared" si="19"/>
        <v>9.570637119113574</v>
      </c>
      <c r="V49" s="1">
        <f t="shared" si="19"/>
        <v>9.512499999999998</v>
      </c>
      <c r="W49" s="1">
        <f t="shared" si="19"/>
        <v>9.501133786848072</v>
      </c>
      <c r="X49" s="1">
        <f t="shared" si="19"/>
        <v>9.46280991735537</v>
      </c>
      <c r="Y49" s="1">
        <f t="shared" si="19"/>
        <v>0</v>
      </c>
    </row>
  </sheetData>
  <sheetProtection/>
  <printOptions/>
  <pageMargins left="0.7" right="0.7" top="0.787401575" bottom="0.787401575" header="0.3" footer="0.3"/>
  <pageSetup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Y49"/>
  <sheetViews>
    <sheetView zoomScalePageLayoutView="0" workbookViewId="0" topLeftCell="A1">
      <selection activeCell="H11" sqref="H11"/>
    </sheetView>
  </sheetViews>
  <sheetFormatPr defaultColWidth="11.421875" defaultRowHeight="15"/>
  <sheetData>
    <row r="2" spans="1:5" ht="15">
      <c r="A2" t="s">
        <v>11</v>
      </c>
      <c r="C2" t="s">
        <v>12</v>
      </c>
      <c r="E2" t="s">
        <v>13</v>
      </c>
    </row>
    <row r="4" ht="15">
      <c r="E4" t="s">
        <v>23</v>
      </c>
    </row>
    <row r="5" spans="5:7" ht="15">
      <c r="E5" t="s">
        <v>21</v>
      </c>
      <c r="F5" s="3">
        <v>200</v>
      </c>
      <c r="G5" t="s">
        <v>24</v>
      </c>
    </row>
    <row r="6" ht="15">
      <c r="B6" t="s">
        <v>25</v>
      </c>
    </row>
    <row r="8" spans="1:9" ht="15">
      <c r="A8" t="s">
        <v>0</v>
      </c>
      <c r="B8" t="s">
        <v>1</v>
      </c>
      <c r="C8" t="s">
        <v>2</v>
      </c>
      <c r="D8" t="s">
        <v>14</v>
      </c>
      <c r="E8" t="s">
        <v>15</v>
      </c>
      <c r="F8" t="s">
        <v>17</v>
      </c>
      <c r="G8" t="s">
        <v>30</v>
      </c>
      <c r="H8" t="s">
        <v>20</v>
      </c>
      <c r="I8" t="s">
        <v>26</v>
      </c>
    </row>
    <row r="9" spans="3:9" ht="15">
      <c r="C9" t="s">
        <v>3</v>
      </c>
      <c r="D9" t="s">
        <v>3</v>
      </c>
      <c r="E9" t="s">
        <v>16</v>
      </c>
      <c r="F9" t="s">
        <v>18</v>
      </c>
      <c r="G9" t="s">
        <v>19</v>
      </c>
      <c r="I9" t="s">
        <v>27</v>
      </c>
    </row>
    <row r="10" spans="1:4" ht="15">
      <c r="A10" s="2">
        <v>0</v>
      </c>
      <c r="B10" s="5">
        <v>0</v>
      </c>
      <c r="C10" s="2">
        <v>0</v>
      </c>
      <c r="D10" s="2">
        <v>0</v>
      </c>
    </row>
    <row r="11" spans="1:9" ht="15">
      <c r="A11" s="2">
        <v>0.02</v>
      </c>
      <c r="B11" s="5">
        <v>0.5</v>
      </c>
      <c r="C11" s="2">
        <f>B11/A11/100</f>
        <v>0.25</v>
      </c>
      <c r="D11" s="2">
        <f>2*B11/A11/100</f>
        <v>0.5</v>
      </c>
      <c r="E11" s="1">
        <f>D11*D11/B11*100</f>
        <v>50</v>
      </c>
      <c r="F11" s="2">
        <f>$F$5*9.8*B11/100/1000</f>
        <v>0.009800000000000001</v>
      </c>
      <c r="G11" s="2">
        <f>0.5*$F$5*D11*D11/1000</f>
        <v>0.025</v>
      </c>
      <c r="H11" s="2">
        <f>F11/G11</f>
        <v>0.392</v>
      </c>
      <c r="I11" s="2">
        <f>SQRT(2*9.8*B11/100)</f>
        <v>0.31304951684997057</v>
      </c>
    </row>
    <row r="12" spans="1:21" ht="15">
      <c r="A12" s="2">
        <v>0.04</v>
      </c>
      <c r="B12" s="5">
        <v>1.1</v>
      </c>
      <c r="C12" s="2">
        <f aca="true" t="shared" si="0" ref="C12:C33">B12/A12/100</f>
        <v>0.275</v>
      </c>
      <c r="D12" s="2">
        <f aca="true" t="shared" si="1" ref="D12:D33">2*B12/A12/100</f>
        <v>0.55</v>
      </c>
      <c r="E12" s="1">
        <f aca="true" t="shared" si="2" ref="E12:E33">D12*D12/B12*100</f>
        <v>27.500000000000004</v>
      </c>
      <c r="F12" s="2">
        <f aca="true" t="shared" si="3" ref="F12:F33">$F$5*9.8*B12/100/1000</f>
        <v>0.021560000000000006</v>
      </c>
      <c r="G12" s="2">
        <f aca="true" t="shared" si="4" ref="G12:G33">0.5*$F$5*D12*D12/1000</f>
        <v>0.030250000000000006</v>
      </c>
      <c r="H12" s="2">
        <f aca="true" t="shared" si="5" ref="H12:H33">F12/G12</f>
        <v>0.7127272727272728</v>
      </c>
      <c r="I12" s="2">
        <f aca="true" t="shared" si="6" ref="I12:I33">SQRT(2*9.8*B12/100)</f>
        <v>0.464327470649756</v>
      </c>
      <c r="J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ht="15">
      <c r="A13" s="2">
        <v>0.06</v>
      </c>
      <c r="B13" s="5">
        <v>2.2</v>
      </c>
      <c r="C13" s="2">
        <f t="shared" si="0"/>
        <v>0.3666666666666667</v>
      </c>
      <c r="D13" s="2">
        <f t="shared" si="1"/>
        <v>0.7333333333333334</v>
      </c>
      <c r="E13" s="1">
        <f t="shared" si="2"/>
        <v>24.44444444444445</v>
      </c>
      <c r="F13" s="2">
        <f t="shared" si="3"/>
        <v>0.04312000000000001</v>
      </c>
      <c r="G13" s="2">
        <f t="shared" si="4"/>
        <v>0.053777777777777785</v>
      </c>
      <c r="H13" s="2">
        <f t="shared" si="5"/>
        <v>0.801818181818182</v>
      </c>
      <c r="I13" s="2">
        <f t="shared" si="6"/>
        <v>0.6566582063752802</v>
      </c>
      <c r="J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ht="15">
      <c r="A14" s="2">
        <v>0.08</v>
      </c>
      <c r="B14" s="5">
        <v>3.7</v>
      </c>
      <c r="C14" s="2">
        <f t="shared" si="0"/>
        <v>0.4625</v>
      </c>
      <c r="D14" s="2">
        <f t="shared" si="1"/>
        <v>0.925</v>
      </c>
      <c r="E14" s="1">
        <f t="shared" si="2"/>
        <v>23.125</v>
      </c>
      <c r="F14" s="2">
        <f t="shared" si="3"/>
        <v>0.07252000000000002</v>
      </c>
      <c r="G14" s="2">
        <f t="shared" si="4"/>
        <v>0.0855625</v>
      </c>
      <c r="H14" s="2">
        <f t="shared" si="5"/>
        <v>0.8475675675675678</v>
      </c>
      <c r="I14" s="2">
        <f t="shared" si="6"/>
        <v>0.8515867542417508</v>
      </c>
      <c r="J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15">
      <c r="A15" s="2">
        <v>0.1</v>
      </c>
      <c r="B15" s="5">
        <v>5.4</v>
      </c>
      <c r="C15" s="2">
        <f t="shared" si="0"/>
        <v>0.54</v>
      </c>
      <c r="D15" s="2">
        <f t="shared" si="1"/>
        <v>1.08</v>
      </c>
      <c r="E15" s="1">
        <f t="shared" si="2"/>
        <v>21.6</v>
      </c>
      <c r="F15" s="2">
        <f t="shared" si="3"/>
        <v>0.10584000000000002</v>
      </c>
      <c r="G15" s="2">
        <f t="shared" si="4"/>
        <v>0.11664000000000002</v>
      </c>
      <c r="H15" s="2">
        <f t="shared" si="5"/>
        <v>0.9074074074074074</v>
      </c>
      <c r="I15" s="2">
        <f t="shared" si="6"/>
        <v>1.0287856919689349</v>
      </c>
      <c r="J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15">
      <c r="A16" s="2">
        <v>0.12</v>
      </c>
      <c r="B16" s="5">
        <v>6.6</v>
      </c>
      <c r="C16" s="2">
        <f t="shared" si="0"/>
        <v>0.55</v>
      </c>
      <c r="D16" s="2">
        <f t="shared" si="1"/>
        <v>1.1</v>
      </c>
      <c r="E16" s="1">
        <f t="shared" si="2"/>
        <v>18.33333333333334</v>
      </c>
      <c r="F16" s="2">
        <f t="shared" si="3"/>
        <v>0.12936</v>
      </c>
      <c r="G16" s="2">
        <f t="shared" si="4"/>
        <v>0.12100000000000002</v>
      </c>
      <c r="H16" s="2">
        <f t="shared" si="5"/>
        <v>1.0690909090909089</v>
      </c>
      <c r="I16" s="2">
        <f t="shared" si="6"/>
        <v>1.1373653766490346</v>
      </c>
      <c r="J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15">
      <c r="A17" s="2">
        <v>0.14</v>
      </c>
      <c r="B17" s="5">
        <v>10</v>
      </c>
      <c r="C17" s="2">
        <f t="shared" si="0"/>
        <v>0.7142857142857142</v>
      </c>
      <c r="D17" s="2">
        <f t="shared" si="1"/>
        <v>1.4285714285714284</v>
      </c>
      <c r="E17" s="1">
        <f t="shared" si="2"/>
        <v>20.40816326530612</v>
      </c>
      <c r="F17" s="2">
        <f t="shared" si="3"/>
        <v>0.19600000000000004</v>
      </c>
      <c r="G17" s="2">
        <f t="shared" si="4"/>
        <v>0.20408163265306115</v>
      </c>
      <c r="H17" s="2">
        <f t="shared" si="5"/>
        <v>0.9604000000000006</v>
      </c>
      <c r="I17" s="2">
        <f t="shared" si="6"/>
        <v>1.4</v>
      </c>
      <c r="J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9" ht="15">
      <c r="A18" s="2">
        <v>0.16</v>
      </c>
      <c r="B18" s="5">
        <v>13</v>
      </c>
      <c r="C18" s="2">
        <f t="shared" si="0"/>
        <v>0.8125</v>
      </c>
      <c r="D18" s="2">
        <f t="shared" si="1"/>
        <v>1.625</v>
      </c>
      <c r="E18" s="1">
        <f t="shared" si="2"/>
        <v>20.3125</v>
      </c>
      <c r="F18" s="2">
        <f t="shared" si="3"/>
        <v>0.2548</v>
      </c>
      <c r="G18" s="2">
        <f t="shared" si="4"/>
        <v>0.2640625</v>
      </c>
      <c r="H18" s="2">
        <f t="shared" si="5"/>
        <v>0.9649230769230771</v>
      </c>
      <c r="I18" s="2">
        <f t="shared" si="6"/>
        <v>1.5962455951387933</v>
      </c>
    </row>
    <row r="19" spans="1:21" ht="15">
      <c r="A19" s="2">
        <v>0.18</v>
      </c>
      <c r="B19" s="5">
        <v>16.1</v>
      </c>
      <c r="C19" s="2">
        <f t="shared" si="0"/>
        <v>0.8944444444444446</v>
      </c>
      <c r="D19" s="2">
        <f t="shared" si="1"/>
        <v>1.7888888888888892</v>
      </c>
      <c r="E19" s="1">
        <f t="shared" si="2"/>
        <v>19.876543209876548</v>
      </c>
      <c r="F19" s="2">
        <f t="shared" si="3"/>
        <v>0.31556000000000006</v>
      </c>
      <c r="G19" s="2">
        <f t="shared" si="4"/>
        <v>0.3200123456790125</v>
      </c>
      <c r="H19" s="2">
        <f t="shared" si="5"/>
        <v>0.9860869565217388</v>
      </c>
      <c r="I19" s="2">
        <f t="shared" si="6"/>
        <v>1.776400855662933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9" ht="15">
      <c r="A20" s="2">
        <v>0.2</v>
      </c>
      <c r="B20" s="5">
        <v>19.8</v>
      </c>
      <c r="C20" s="2">
        <f t="shared" si="0"/>
        <v>0.99</v>
      </c>
      <c r="D20" s="2">
        <f t="shared" si="1"/>
        <v>1.98</v>
      </c>
      <c r="E20" s="1">
        <f t="shared" si="2"/>
        <v>19.799999999999997</v>
      </c>
      <c r="F20" s="2">
        <f t="shared" si="3"/>
        <v>0.3880800000000001</v>
      </c>
      <c r="G20" s="2">
        <f t="shared" si="4"/>
        <v>0.39204</v>
      </c>
      <c r="H20" s="2">
        <f t="shared" si="5"/>
        <v>0.9898989898989902</v>
      </c>
      <c r="I20" s="2">
        <f t="shared" si="6"/>
        <v>1.9699746191258405</v>
      </c>
    </row>
    <row r="21" spans="1:9" ht="15">
      <c r="A21" s="2">
        <v>0.22</v>
      </c>
      <c r="B21" s="5">
        <v>22.6</v>
      </c>
      <c r="C21" s="2">
        <f t="shared" si="0"/>
        <v>1.0272727272727273</v>
      </c>
      <c r="D21" s="2">
        <f t="shared" si="1"/>
        <v>2.0545454545454547</v>
      </c>
      <c r="E21" s="1">
        <f t="shared" si="2"/>
        <v>18.677685950413224</v>
      </c>
      <c r="F21" s="2">
        <f t="shared" si="3"/>
        <v>0.4429600000000001</v>
      </c>
      <c r="G21" s="2">
        <f t="shared" si="4"/>
        <v>0.4221157024793389</v>
      </c>
      <c r="H21" s="2">
        <f t="shared" si="5"/>
        <v>1.0493805309734514</v>
      </c>
      <c r="I21" s="2">
        <f t="shared" si="6"/>
        <v>2.104661492972207</v>
      </c>
    </row>
    <row r="22" spans="1:9" ht="15">
      <c r="A22" s="2">
        <v>0.24</v>
      </c>
      <c r="B22" s="5">
        <v>28.1</v>
      </c>
      <c r="C22" s="2">
        <f t="shared" si="0"/>
        <v>1.1708333333333334</v>
      </c>
      <c r="D22" s="2">
        <f t="shared" si="1"/>
        <v>2.341666666666667</v>
      </c>
      <c r="E22" s="1">
        <f t="shared" si="2"/>
        <v>19.51388888888889</v>
      </c>
      <c r="F22" s="2">
        <f t="shared" si="3"/>
        <v>0.5507600000000001</v>
      </c>
      <c r="G22" s="2">
        <f t="shared" si="4"/>
        <v>0.5483402777777778</v>
      </c>
      <c r="H22" s="2">
        <f t="shared" si="5"/>
        <v>1.0044128113879005</v>
      </c>
      <c r="I22" s="2">
        <f t="shared" si="6"/>
        <v>2.3468276459936295</v>
      </c>
    </row>
    <row r="23" spans="1:9" ht="15">
      <c r="A23" s="2">
        <v>0.26</v>
      </c>
      <c r="B23" s="5">
        <v>32.9</v>
      </c>
      <c r="C23" s="2">
        <f t="shared" si="0"/>
        <v>1.2653846153846153</v>
      </c>
      <c r="D23" s="2">
        <f t="shared" si="1"/>
        <v>2.5307692307692307</v>
      </c>
      <c r="E23" s="1">
        <f t="shared" si="2"/>
        <v>19.467455621301774</v>
      </c>
      <c r="F23" s="2">
        <f t="shared" si="3"/>
        <v>0.6448400000000001</v>
      </c>
      <c r="G23" s="2">
        <f t="shared" si="4"/>
        <v>0.6404792899408284</v>
      </c>
      <c r="H23" s="2">
        <f t="shared" si="5"/>
        <v>1.006808510638298</v>
      </c>
      <c r="I23" s="2">
        <f t="shared" si="6"/>
        <v>2.5393700006103876</v>
      </c>
    </row>
    <row r="24" spans="1:9" ht="15">
      <c r="A24" s="2">
        <v>0.28</v>
      </c>
      <c r="B24" s="5">
        <v>35</v>
      </c>
      <c r="C24" s="2">
        <f t="shared" si="0"/>
        <v>1.2499999999999998</v>
      </c>
      <c r="D24" s="2">
        <f t="shared" si="1"/>
        <v>2.4999999999999996</v>
      </c>
      <c r="E24" s="1">
        <f t="shared" si="2"/>
        <v>17.85714285714285</v>
      </c>
      <c r="F24" s="2">
        <f t="shared" si="3"/>
        <v>0.6860000000000002</v>
      </c>
      <c r="G24" s="2">
        <f t="shared" si="4"/>
        <v>0.6249999999999998</v>
      </c>
      <c r="H24" s="2">
        <f t="shared" si="5"/>
        <v>1.0976000000000006</v>
      </c>
      <c r="I24" s="2">
        <f t="shared" si="6"/>
        <v>2.619160170741759</v>
      </c>
    </row>
    <row r="25" spans="1:9" ht="15">
      <c r="A25" s="2">
        <v>0.3</v>
      </c>
      <c r="B25" s="5">
        <v>38.1</v>
      </c>
      <c r="C25" s="2">
        <f t="shared" si="0"/>
        <v>1.2700000000000002</v>
      </c>
      <c r="D25" s="2">
        <f t="shared" si="1"/>
        <v>2.5400000000000005</v>
      </c>
      <c r="E25" s="1">
        <f t="shared" si="2"/>
        <v>16.93333333333334</v>
      </c>
      <c r="F25" s="2">
        <f t="shared" si="3"/>
        <v>0.7467600000000001</v>
      </c>
      <c r="G25" s="2">
        <f t="shared" si="4"/>
        <v>0.6451600000000003</v>
      </c>
      <c r="H25" s="2">
        <f t="shared" si="5"/>
        <v>1.1574803149606296</v>
      </c>
      <c r="I25" s="2">
        <f t="shared" si="6"/>
        <v>2.732690981432039</v>
      </c>
    </row>
    <row r="26" spans="1:9" ht="15">
      <c r="A26" s="2">
        <v>0.32</v>
      </c>
      <c r="B26" s="5">
        <v>43.6</v>
      </c>
      <c r="C26" s="2">
        <f t="shared" si="0"/>
        <v>1.3625</v>
      </c>
      <c r="D26" s="2">
        <f t="shared" si="1"/>
        <v>2.725</v>
      </c>
      <c r="E26" s="1">
        <f t="shared" si="2"/>
        <v>17.03125</v>
      </c>
      <c r="F26" s="2">
        <f t="shared" si="3"/>
        <v>0.8545600000000002</v>
      </c>
      <c r="G26" s="2">
        <f t="shared" si="4"/>
        <v>0.7425625</v>
      </c>
      <c r="H26" s="2">
        <f t="shared" si="5"/>
        <v>1.1508256880733947</v>
      </c>
      <c r="I26" s="2">
        <f t="shared" si="6"/>
        <v>2.9232858224949543</v>
      </c>
    </row>
    <row r="27" spans="1:9" ht="15">
      <c r="A27" s="2">
        <v>0.34</v>
      </c>
      <c r="B27" s="5">
        <v>49.7</v>
      </c>
      <c r="C27" s="2">
        <f t="shared" si="0"/>
        <v>1.461764705882353</v>
      </c>
      <c r="D27" s="2">
        <f t="shared" si="1"/>
        <v>2.923529411764706</v>
      </c>
      <c r="E27" s="1">
        <f t="shared" si="2"/>
        <v>17.197231833910035</v>
      </c>
      <c r="F27" s="2">
        <f t="shared" si="3"/>
        <v>0.9741200000000001</v>
      </c>
      <c r="G27" s="2">
        <f t="shared" si="4"/>
        <v>0.8547024221453289</v>
      </c>
      <c r="H27" s="2">
        <f t="shared" si="5"/>
        <v>1.1397183098591548</v>
      </c>
      <c r="I27" s="2">
        <f t="shared" si="6"/>
        <v>3.1210895533451137</v>
      </c>
    </row>
    <row r="28" spans="1:9" ht="15">
      <c r="A28" s="2">
        <v>0.36</v>
      </c>
      <c r="B28" s="5">
        <v>55.7</v>
      </c>
      <c r="C28" s="2">
        <f t="shared" si="0"/>
        <v>1.5472222222222223</v>
      </c>
      <c r="D28" s="2">
        <f t="shared" si="1"/>
        <v>3.0944444444444446</v>
      </c>
      <c r="E28" s="1">
        <f t="shared" si="2"/>
        <v>17.191358024691358</v>
      </c>
      <c r="F28" s="2">
        <f t="shared" si="3"/>
        <v>1.0917200000000002</v>
      </c>
      <c r="G28" s="2">
        <f t="shared" si="4"/>
        <v>0.9575586419753087</v>
      </c>
      <c r="H28" s="2">
        <f t="shared" si="5"/>
        <v>1.1401077199281868</v>
      </c>
      <c r="I28" s="2">
        <f t="shared" si="6"/>
        <v>3.304118641937665</v>
      </c>
    </row>
    <row r="29" spans="1:9" ht="15">
      <c r="A29" s="2">
        <v>0.38</v>
      </c>
      <c r="B29" s="5">
        <v>62.8</v>
      </c>
      <c r="C29" s="2">
        <f t="shared" si="0"/>
        <v>1.6526315789473682</v>
      </c>
      <c r="D29" s="2">
        <f t="shared" si="1"/>
        <v>3.3052631578947365</v>
      </c>
      <c r="E29" s="1">
        <f t="shared" si="2"/>
        <v>17.396121883656505</v>
      </c>
      <c r="F29" s="2">
        <f t="shared" si="3"/>
        <v>1.2308800000000002</v>
      </c>
      <c r="G29" s="2">
        <f t="shared" si="4"/>
        <v>1.0924764542936287</v>
      </c>
      <c r="H29" s="2">
        <f t="shared" si="5"/>
        <v>1.1266878980891724</v>
      </c>
      <c r="I29" s="2">
        <f t="shared" si="6"/>
        <v>3.508389944119667</v>
      </c>
    </row>
    <row r="30" spans="1:9" ht="15">
      <c r="A30" s="2">
        <v>0.4</v>
      </c>
      <c r="B30" s="5">
        <v>69.6</v>
      </c>
      <c r="C30" s="2">
        <f t="shared" si="0"/>
        <v>1.7399999999999998</v>
      </c>
      <c r="D30" s="2">
        <f t="shared" si="1"/>
        <v>3.4799999999999995</v>
      </c>
      <c r="E30" s="1">
        <f t="shared" si="2"/>
        <v>17.399999999999995</v>
      </c>
      <c r="F30" s="2">
        <f t="shared" si="3"/>
        <v>1.36416</v>
      </c>
      <c r="G30" s="2">
        <f t="shared" si="4"/>
        <v>1.2110399999999997</v>
      </c>
      <c r="H30" s="2">
        <f t="shared" si="5"/>
        <v>1.1264367816091958</v>
      </c>
      <c r="I30" s="2">
        <f t="shared" si="6"/>
        <v>3.6934536683164176</v>
      </c>
    </row>
    <row r="31" spans="1:9" ht="15">
      <c r="A31" s="2">
        <v>0.42</v>
      </c>
      <c r="B31" s="5">
        <v>76.4</v>
      </c>
      <c r="C31" s="2">
        <f t="shared" si="0"/>
        <v>1.8190476190476192</v>
      </c>
      <c r="D31" s="2">
        <f t="shared" si="1"/>
        <v>3.6380952380952385</v>
      </c>
      <c r="E31" s="1">
        <f t="shared" si="2"/>
        <v>17.324263038548757</v>
      </c>
      <c r="F31" s="2">
        <f t="shared" si="3"/>
        <v>1.4974400000000003</v>
      </c>
      <c r="G31" s="2">
        <f t="shared" si="4"/>
        <v>1.323573696145125</v>
      </c>
      <c r="H31" s="2">
        <f t="shared" si="5"/>
        <v>1.1313612565445026</v>
      </c>
      <c r="I31" s="2">
        <f t="shared" si="6"/>
        <v>3.8696769891038714</v>
      </c>
    </row>
    <row r="32" spans="1:9" ht="15">
      <c r="A32" s="2">
        <v>0.44</v>
      </c>
      <c r="B32" s="5">
        <v>84.4</v>
      </c>
      <c r="C32" s="2">
        <f t="shared" si="0"/>
        <v>1.9181818181818184</v>
      </c>
      <c r="D32" s="2">
        <f t="shared" si="1"/>
        <v>3.836363636363637</v>
      </c>
      <c r="E32" s="1">
        <f t="shared" si="2"/>
        <v>17.438016528925623</v>
      </c>
      <c r="F32" s="2">
        <f t="shared" si="3"/>
        <v>1.6542400000000002</v>
      </c>
      <c r="G32" s="2">
        <f t="shared" si="4"/>
        <v>1.4717685950413226</v>
      </c>
      <c r="H32" s="2">
        <f t="shared" si="5"/>
        <v>1.1239810426540282</v>
      </c>
      <c r="I32" s="2">
        <f t="shared" si="6"/>
        <v>4.0672349329735065</v>
      </c>
    </row>
    <row r="33" spans="1:9" ht="15">
      <c r="A33" s="2">
        <v>0.46</v>
      </c>
      <c r="B33" s="5">
        <v>91.6</v>
      </c>
      <c r="C33" s="2">
        <f t="shared" si="0"/>
        <v>1.9913043478260868</v>
      </c>
      <c r="D33" s="2">
        <f t="shared" si="1"/>
        <v>3.9826086956521736</v>
      </c>
      <c r="E33" s="1">
        <f t="shared" si="2"/>
        <v>17.31568998109641</v>
      </c>
      <c r="F33" s="2">
        <f t="shared" si="3"/>
        <v>1.7953599999999998</v>
      </c>
      <c r="G33" s="2">
        <f t="shared" si="4"/>
        <v>1.586117202268431</v>
      </c>
      <c r="H33" s="2">
        <f t="shared" si="5"/>
        <v>1.1319213973799127</v>
      </c>
      <c r="I33" s="2">
        <f t="shared" si="6"/>
        <v>4.237168866118036</v>
      </c>
    </row>
    <row r="40" spans="1:25" ht="15">
      <c r="A40" t="s">
        <v>4</v>
      </c>
      <c r="B40">
        <v>0</v>
      </c>
      <c r="C40">
        <v>0.02</v>
      </c>
      <c r="D40">
        <v>0.04</v>
      </c>
      <c r="E40">
        <v>0.06</v>
      </c>
      <c r="F40">
        <v>0.08</v>
      </c>
      <c r="G40">
        <v>0.1</v>
      </c>
      <c r="H40">
        <v>0.12</v>
      </c>
      <c r="I40">
        <v>0.14</v>
      </c>
      <c r="J40">
        <v>0.16</v>
      </c>
      <c r="K40">
        <v>0.18</v>
      </c>
      <c r="L40">
        <v>0.2</v>
      </c>
      <c r="M40">
        <v>0.22</v>
      </c>
      <c r="N40">
        <v>0.24</v>
      </c>
      <c r="O40">
        <v>0.26</v>
      </c>
      <c r="P40">
        <v>0.28</v>
      </c>
      <c r="Q40">
        <v>0.3</v>
      </c>
      <c r="R40">
        <v>0.32</v>
      </c>
      <c r="S40">
        <v>0.34</v>
      </c>
      <c r="T40">
        <v>0.36</v>
      </c>
      <c r="U40">
        <v>0.38</v>
      </c>
      <c r="V40">
        <v>0.4</v>
      </c>
      <c r="W40">
        <v>0.42</v>
      </c>
      <c r="X40">
        <v>0.44</v>
      </c>
      <c r="Y40">
        <v>0.46</v>
      </c>
    </row>
    <row r="41" spans="1:25" ht="15">
      <c r="A41" t="s">
        <v>5</v>
      </c>
      <c r="B41">
        <v>0</v>
      </c>
      <c r="C41">
        <f>B11</f>
        <v>0.5</v>
      </c>
      <c r="D41">
        <f>B12</f>
        <v>1.1</v>
      </c>
      <c r="E41">
        <f>B13</f>
        <v>2.2</v>
      </c>
      <c r="F41">
        <f>B14</f>
        <v>3.7</v>
      </c>
      <c r="G41">
        <f>B15</f>
        <v>5.4</v>
      </c>
      <c r="H41">
        <f>B16</f>
        <v>6.6</v>
      </c>
      <c r="I41">
        <f>B17</f>
        <v>10</v>
      </c>
      <c r="J41">
        <f>B18</f>
        <v>13</v>
      </c>
      <c r="K41">
        <f>B19</f>
        <v>16.1</v>
      </c>
      <c r="L41">
        <f>B20</f>
        <v>19.8</v>
      </c>
      <c r="M41">
        <f>B21</f>
        <v>22.6</v>
      </c>
      <c r="N41">
        <f>B22</f>
        <v>28.1</v>
      </c>
      <c r="O41">
        <f>B23</f>
        <v>32.9</v>
      </c>
      <c r="P41">
        <f>B24</f>
        <v>35</v>
      </c>
      <c r="Q41">
        <f>B25</f>
        <v>38.1</v>
      </c>
      <c r="R41">
        <f>B26</f>
        <v>43.6</v>
      </c>
      <c r="S41">
        <f>B27</f>
        <v>49.7</v>
      </c>
      <c r="T41">
        <f>B28</f>
        <v>55.7</v>
      </c>
      <c r="U41">
        <f>B29</f>
        <v>62.8</v>
      </c>
      <c r="V41">
        <f>B30</f>
        <v>69.6</v>
      </c>
      <c r="W41">
        <f>B31</f>
        <v>76.4</v>
      </c>
      <c r="X41">
        <f>B32</f>
        <v>84.4</v>
      </c>
      <c r="Y41">
        <f>B33</f>
        <v>91.6</v>
      </c>
    </row>
    <row r="42" spans="1:25" ht="15">
      <c r="A42" t="s">
        <v>6</v>
      </c>
      <c r="C42" s="2">
        <f>C41/C40/100</f>
        <v>0.25</v>
      </c>
      <c r="D42" s="2">
        <f>D41/D40/100</f>
        <v>0.275</v>
      </c>
      <c r="E42" s="2">
        <f>E41/E40/100</f>
        <v>0.3666666666666667</v>
      </c>
      <c r="F42" s="2">
        <f>F41/F40/100</f>
        <v>0.4625</v>
      </c>
      <c r="G42" s="2">
        <f aca="true" t="shared" si="7" ref="G42:P42">G41/G40/100</f>
        <v>0.54</v>
      </c>
      <c r="H42" s="2">
        <f t="shared" si="7"/>
        <v>0.55</v>
      </c>
      <c r="I42" s="2">
        <f t="shared" si="7"/>
        <v>0.7142857142857142</v>
      </c>
      <c r="J42" s="2">
        <f t="shared" si="7"/>
        <v>0.8125</v>
      </c>
      <c r="K42" s="2">
        <f t="shared" si="7"/>
        <v>0.8944444444444446</v>
      </c>
      <c r="L42" s="2">
        <f t="shared" si="7"/>
        <v>0.99</v>
      </c>
      <c r="M42" s="2">
        <f t="shared" si="7"/>
        <v>1.0272727272727273</v>
      </c>
      <c r="N42" s="2">
        <f t="shared" si="7"/>
        <v>1.1708333333333334</v>
      </c>
      <c r="O42" s="2">
        <f t="shared" si="7"/>
        <v>1.2653846153846153</v>
      </c>
      <c r="P42" s="2">
        <f t="shared" si="7"/>
        <v>1.2499999999999998</v>
      </c>
      <c r="Q42" s="2">
        <f>Q41/Q40/100</f>
        <v>1.2700000000000002</v>
      </c>
      <c r="R42" s="2">
        <f aca="true" t="shared" si="8" ref="R42:Y42">R41/R40/100</f>
        <v>1.3625</v>
      </c>
      <c r="S42" s="2">
        <f t="shared" si="8"/>
        <v>1.461764705882353</v>
      </c>
      <c r="T42" s="2">
        <f t="shared" si="8"/>
        <v>1.5472222222222223</v>
      </c>
      <c r="U42" s="2">
        <f t="shared" si="8"/>
        <v>1.6526315789473682</v>
      </c>
      <c r="V42" s="2">
        <f t="shared" si="8"/>
        <v>1.7399999999999998</v>
      </c>
      <c r="W42" s="2">
        <f t="shared" si="8"/>
        <v>1.8190476190476192</v>
      </c>
      <c r="X42" s="2">
        <f t="shared" si="8"/>
        <v>1.9181818181818184</v>
      </c>
      <c r="Y42" s="2">
        <f t="shared" si="8"/>
        <v>1.9913043478260868</v>
      </c>
    </row>
    <row r="43" spans="1:25" ht="15">
      <c r="A43" t="s">
        <v>22</v>
      </c>
      <c r="C43" s="2">
        <f>C41/C40/50</f>
        <v>0.5</v>
      </c>
      <c r="D43" s="2">
        <f>D41/D40/50</f>
        <v>0.55</v>
      </c>
      <c r="E43" s="2">
        <f aca="true" t="shared" si="9" ref="E43:Y43">E41/E40/50</f>
        <v>0.7333333333333334</v>
      </c>
      <c r="F43" s="2">
        <f t="shared" si="9"/>
        <v>0.925</v>
      </c>
      <c r="G43" s="2">
        <f t="shared" si="9"/>
        <v>1.08</v>
      </c>
      <c r="H43" s="2">
        <f t="shared" si="9"/>
        <v>1.1</v>
      </c>
      <c r="I43" s="2">
        <f t="shared" si="9"/>
        <v>1.4285714285714284</v>
      </c>
      <c r="J43" s="2">
        <f t="shared" si="9"/>
        <v>1.625</v>
      </c>
      <c r="K43" s="2">
        <f t="shared" si="9"/>
        <v>1.7888888888888892</v>
      </c>
      <c r="L43" s="2">
        <f t="shared" si="9"/>
        <v>1.98</v>
      </c>
      <c r="M43" s="2">
        <f t="shared" si="9"/>
        <v>2.0545454545454547</v>
      </c>
      <c r="N43" s="2">
        <f t="shared" si="9"/>
        <v>2.341666666666667</v>
      </c>
      <c r="O43" s="2">
        <f t="shared" si="9"/>
        <v>2.5307692307692307</v>
      </c>
      <c r="P43" s="2">
        <f t="shared" si="9"/>
        <v>2.4999999999999996</v>
      </c>
      <c r="Q43" s="2">
        <f t="shared" si="9"/>
        <v>2.5400000000000005</v>
      </c>
      <c r="R43" s="2">
        <f t="shared" si="9"/>
        <v>2.725</v>
      </c>
      <c r="S43" s="2">
        <f t="shared" si="9"/>
        <v>2.923529411764706</v>
      </c>
      <c r="T43" s="2">
        <f t="shared" si="9"/>
        <v>3.0944444444444446</v>
      </c>
      <c r="U43" s="2">
        <f t="shared" si="9"/>
        <v>3.3052631578947365</v>
      </c>
      <c r="V43" s="2">
        <f t="shared" si="9"/>
        <v>3.4799999999999995</v>
      </c>
      <c r="W43" s="2">
        <f t="shared" si="9"/>
        <v>3.6380952380952385</v>
      </c>
      <c r="X43" s="2">
        <f t="shared" si="9"/>
        <v>3.836363636363637</v>
      </c>
      <c r="Y43" s="2">
        <f t="shared" si="9"/>
        <v>3.9826086956521736</v>
      </c>
    </row>
    <row r="44" spans="1:25" ht="15">
      <c r="A44" t="s">
        <v>7</v>
      </c>
      <c r="C44" s="1">
        <f>C43*C43/C41*100</f>
        <v>50</v>
      </c>
      <c r="D44" s="1">
        <f aca="true" t="shared" si="10" ref="D44:Y44">D43*D43/D41*100</f>
        <v>27.500000000000004</v>
      </c>
      <c r="E44" s="1">
        <f t="shared" si="10"/>
        <v>24.44444444444445</v>
      </c>
      <c r="F44" s="1">
        <f t="shared" si="10"/>
        <v>23.125</v>
      </c>
      <c r="G44" s="1">
        <f t="shared" si="10"/>
        <v>21.6</v>
      </c>
      <c r="H44" s="1">
        <f t="shared" si="10"/>
        <v>18.33333333333334</v>
      </c>
      <c r="I44" s="1">
        <f t="shared" si="10"/>
        <v>20.40816326530612</v>
      </c>
      <c r="J44" s="1">
        <f t="shared" si="10"/>
        <v>20.3125</v>
      </c>
      <c r="K44" s="1">
        <f t="shared" si="10"/>
        <v>19.876543209876548</v>
      </c>
      <c r="L44" s="1">
        <f t="shared" si="10"/>
        <v>19.799999999999997</v>
      </c>
      <c r="M44" s="1">
        <f t="shared" si="10"/>
        <v>18.677685950413224</v>
      </c>
      <c r="N44" s="1">
        <f t="shared" si="10"/>
        <v>19.51388888888889</v>
      </c>
      <c r="O44" s="1">
        <f t="shared" si="10"/>
        <v>19.467455621301774</v>
      </c>
      <c r="P44" s="1">
        <f t="shared" si="10"/>
        <v>17.85714285714285</v>
      </c>
      <c r="Q44" s="1">
        <f t="shared" si="10"/>
        <v>16.93333333333334</v>
      </c>
      <c r="R44" s="1">
        <f t="shared" si="10"/>
        <v>17.03125</v>
      </c>
      <c r="S44" s="1">
        <f t="shared" si="10"/>
        <v>17.197231833910035</v>
      </c>
      <c r="T44" s="1">
        <f t="shared" si="10"/>
        <v>17.191358024691358</v>
      </c>
      <c r="U44" s="1">
        <f t="shared" si="10"/>
        <v>17.396121883656505</v>
      </c>
      <c r="V44" s="1">
        <f t="shared" si="10"/>
        <v>17.399999999999995</v>
      </c>
      <c r="W44" s="1">
        <f t="shared" si="10"/>
        <v>17.324263038548757</v>
      </c>
      <c r="X44" s="1">
        <f t="shared" si="10"/>
        <v>17.438016528925623</v>
      </c>
      <c r="Y44" s="1">
        <f t="shared" si="10"/>
        <v>17.31568998109641</v>
      </c>
    </row>
    <row r="45" spans="1:25" ht="15">
      <c r="A45" t="s">
        <v>8</v>
      </c>
      <c r="C45" s="2">
        <f aca="true" t="shared" si="11" ref="C45:H45">$F$5*9.8*C41/100/1000</f>
        <v>0.009800000000000001</v>
      </c>
      <c r="D45" s="2">
        <f t="shared" si="11"/>
        <v>0.021560000000000006</v>
      </c>
      <c r="E45" s="2">
        <f t="shared" si="11"/>
        <v>0.04312000000000001</v>
      </c>
      <c r="F45" s="2">
        <f t="shared" si="11"/>
        <v>0.07252000000000002</v>
      </c>
      <c r="G45" s="2">
        <f t="shared" si="11"/>
        <v>0.10584000000000002</v>
      </c>
      <c r="H45" s="2">
        <f t="shared" si="11"/>
        <v>0.12936</v>
      </c>
      <c r="I45" s="2">
        <f aca="true" t="shared" si="12" ref="I45:Q45">0.2*9.8*I41/100</f>
        <v>0.196</v>
      </c>
      <c r="J45" s="2">
        <f t="shared" si="12"/>
        <v>0.2548</v>
      </c>
      <c r="K45" s="2">
        <f t="shared" si="12"/>
        <v>0.31556000000000006</v>
      </c>
      <c r="L45" s="2">
        <f t="shared" si="12"/>
        <v>0.3880800000000001</v>
      </c>
      <c r="M45" s="2">
        <f t="shared" si="12"/>
        <v>0.4429600000000001</v>
      </c>
      <c r="N45" s="2">
        <f t="shared" si="12"/>
        <v>0.55076</v>
      </c>
      <c r="O45" s="2">
        <f t="shared" si="12"/>
        <v>0.6448400000000001</v>
      </c>
      <c r="P45" s="2">
        <f t="shared" si="12"/>
        <v>0.686</v>
      </c>
      <c r="Q45" s="2">
        <f t="shared" si="12"/>
        <v>0.7467600000000002</v>
      </c>
      <c r="R45" s="2">
        <f>0.2*9.8*R41/100</f>
        <v>0.8545600000000002</v>
      </c>
      <c r="S45" s="2">
        <f aca="true" t="shared" si="13" ref="S45:Y45">0.2*9.8*S41/100</f>
        <v>0.9741200000000002</v>
      </c>
      <c r="T45" s="2">
        <f t="shared" si="13"/>
        <v>1.09172</v>
      </c>
      <c r="U45" s="2">
        <f t="shared" si="13"/>
        <v>1.23088</v>
      </c>
      <c r="V45" s="2">
        <f t="shared" si="13"/>
        <v>1.36416</v>
      </c>
      <c r="W45" s="2">
        <f t="shared" si="13"/>
        <v>1.4974400000000003</v>
      </c>
      <c r="X45" s="2">
        <f t="shared" si="13"/>
        <v>1.6542400000000004</v>
      </c>
      <c r="Y45" s="2">
        <f t="shared" si="13"/>
        <v>1.79536</v>
      </c>
    </row>
    <row r="46" spans="1:25" ht="15">
      <c r="A46" t="s">
        <v>9</v>
      </c>
      <c r="C46" s="2">
        <f>$F$5*C43*C43/1000</f>
        <v>0.05</v>
      </c>
      <c r="D46" s="2">
        <f>$F$5*D43*D43/1000</f>
        <v>0.06050000000000001</v>
      </c>
      <c r="E46" s="2">
        <f>$F$5*E43*E43/1000</f>
        <v>0.10755555555555557</v>
      </c>
      <c r="F46" s="2">
        <f>$F$5*F43*F43/1000</f>
        <v>0.171125</v>
      </c>
      <c r="G46" s="2">
        <f>$F$5*G43*G43/1000</f>
        <v>0.23328000000000004</v>
      </c>
      <c r="H46" s="2">
        <f aca="true" t="shared" si="14" ref="H46:Y46">0.2*H43*H43</f>
        <v>0.24200000000000005</v>
      </c>
      <c r="I46" s="2">
        <f t="shared" si="14"/>
        <v>0.40816326530612235</v>
      </c>
      <c r="J46" s="2">
        <f t="shared" si="14"/>
        <v>0.5281250000000001</v>
      </c>
      <c r="K46" s="2">
        <f t="shared" si="14"/>
        <v>0.640024691358025</v>
      </c>
      <c r="L46" s="2">
        <f t="shared" si="14"/>
        <v>0.78408</v>
      </c>
      <c r="M46" s="2">
        <f t="shared" si="14"/>
        <v>0.8442314049586778</v>
      </c>
      <c r="N46" s="2">
        <f t="shared" si="14"/>
        <v>1.0966805555555557</v>
      </c>
      <c r="O46" s="2">
        <f t="shared" si="14"/>
        <v>1.2809585798816567</v>
      </c>
      <c r="P46" s="2">
        <f t="shared" si="14"/>
        <v>1.2499999999999996</v>
      </c>
      <c r="Q46" s="2">
        <f t="shared" si="14"/>
        <v>1.2903200000000006</v>
      </c>
      <c r="R46" s="2">
        <f t="shared" si="14"/>
        <v>1.4851250000000003</v>
      </c>
      <c r="S46" s="2">
        <f t="shared" si="14"/>
        <v>1.709404844290658</v>
      </c>
      <c r="T46" s="2">
        <f t="shared" si="14"/>
        <v>1.9151172839506174</v>
      </c>
      <c r="U46" s="2">
        <f t="shared" si="14"/>
        <v>2.1849529085872574</v>
      </c>
      <c r="V46" s="2">
        <f t="shared" si="14"/>
        <v>2.4220799999999993</v>
      </c>
      <c r="W46" s="2">
        <f t="shared" si="14"/>
        <v>2.64714739229025</v>
      </c>
      <c r="X46" s="2">
        <f t="shared" si="14"/>
        <v>2.9435371900826457</v>
      </c>
      <c r="Y46" s="2">
        <f t="shared" si="14"/>
        <v>3.172234404536862</v>
      </c>
    </row>
    <row r="47" spans="1:25" ht="15">
      <c r="A47" t="s">
        <v>20</v>
      </c>
      <c r="C47" s="2">
        <f>C45/C46</f>
        <v>0.196</v>
      </c>
      <c r="D47" s="2">
        <f aca="true" t="shared" si="15" ref="D47:Y47">D45/D46</f>
        <v>0.3563636363636364</v>
      </c>
      <c r="E47" s="2">
        <f t="shared" si="15"/>
        <v>0.400909090909091</v>
      </c>
      <c r="F47" s="2">
        <f t="shared" si="15"/>
        <v>0.4237837837837839</v>
      </c>
      <c r="G47" s="2">
        <f t="shared" si="15"/>
        <v>0.4537037037037037</v>
      </c>
      <c r="H47" s="2">
        <f t="shared" si="15"/>
        <v>0.5345454545454544</v>
      </c>
      <c r="I47" s="2">
        <f t="shared" si="15"/>
        <v>0.4802000000000001</v>
      </c>
      <c r="J47" s="2">
        <f t="shared" si="15"/>
        <v>0.48246153846153844</v>
      </c>
      <c r="K47" s="2">
        <f t="shared" si="15"/>
        <v>0.4930434782608694</v>
      </c>
      <c r="L47" s="2">
        <f t="shared" si="15"/>
        <v>0.4949494949494951</v>
      </c>
      <c r="M47" s="2">
        <f t="shared" si="15"/>
        <v>0.5246902654867257</v>
      </c>
      <c r="N47" s="2">
        <f t="shared" si="15"/>
        <v>0.5022064056939501</v>
      </c>
      <c r="O47" s="2">
        <f t="shared" si="15"/>
        <v>0.503404255319149</v>
      </c>
      <c r="P47" s="2">
        <f t="shared" si="15"/>
        <v>0.5488000000000003</v>
      </c>
      <c r="Q47" s="2">
        <f t="shared" si="15"/>
        <v>0.5787401574803148</v>
      </c>
      <c r="R47" s="2">
        <f t="shared" si="15"/>
        <v>0.5754128440366973</v>
      </c>
      <c r="S47" s="2">
        <f t="shared" si="15"/>
        <v>0.5698591549295774</v>
      </c>
      <c r="T47" s="2">
        <f t="shared" si="15"/>
        <v>0.5700538599640933</v>
      </c>
      <c r="U47" s="2">
        <f t="shared" si="15"/>
        <v>0.5633439490445861</v>
      </c>
      <c r="V47" s="2">
        <f t="shared" si="15"/>
        <v>0.5632183908045979</v>
      </c>
      <c r="W47" s="2">
        <f t="shared" si="15"/>
        <v>0.5656806282722513</v>
      </c>
      <c r="X47" s="2">
        <f t="shared" si="15"/>
        <v>0.5619905213270141</v>
      </c>
      <c r="Y47" s="2">
        <f t="shared" si="15"/>
        <v>0.5659606986899564</v>
      </c>
    </row>
    <row r="49" spans="1:25" ht="15">
      <c r="A49" t="s">
        <v>10</v>
      </c>
      <c r="C49" s="1">
        <f>C43/C40</f>
        <v>25</v>
      </c>
      <c r="D49" s="1">
        <f>D43/D40</f>
        <v>13.75</v>
      </c>
      <c r="E49" s="1">
        <f>E43/E40</f>
        <v>12.222222222222223</v>
      </c>
      <c r="F49" s="1">
        <f aca="true" t="shared" si="16" ref="F49:Y49">F43/F40</f>
        <v>11.5625</v>
      </c>
      <c r="G49" s="1">
        <f t="shared" si="16"/>
        <v>10.8</v>
      </c>
      <c r="H49" s="1">
        <f t="shared" si="16"/>
        <v>9.166666666666668</v>
      </c>
      <c r="I49" s="1">
        <f t="shared" si="16"/>
        <v>10.20408163265306</v>
      </c>
      <c r="J49" s="1">
        <f t="shared" si="16"/>
        <v>10.15625</v>
      </c>
      <c r="K49" s="1">
        <f t="shared" si="16"/>
        <v>9.938271604938274</v>
      </c>
      <c r="L49" s="1">
        <f t="shared" si="16"/>
        <v>9.899999999999999</v>
      </c>
      <c r="M49" s="1">
        <f t="shared" si="16"/>
        <v>9.338842975206612</v>
      </c>
      <c r="N49" s="1">
        <f t="shared" si="16"/>
        <v>9.756944444444445</v>
      </c>
      <c r="O49" s="1">
        <f t="shared" si="16"/>
        <v>9.733727810650887</v>
      </c>
      <c r="P49" s="1">
        <f t="shared" si="16"/>
        <v>8.928571428571425</v>
      </c>
      <c r="Q49" s="1">
        <f t="shared" si="16"/>
        <v>8.466666666666669</v>
      </c>
      <c r="R49" s="1">
        <f t="shared" si="16"/>
        <v>8.515625</v>
      </c>
      <c r="S49" s="1">
        <f t="shared" si="16"/>
        <v>8.598615916955017</v>
      </c>
      <c r="T49" s="1">
        <f t="shared" si="16"/>
        <v>8.595679012345679</v>
      </c>
      <c r="U49" s="1">
        <f t="shared" si="16"/>
        <v>8.698060941828254</v>
      </c>
      <c r="V49" s="1">
        <f t="shared" si="16"/>
        <v>8.699999999999998</v>
      </c>
      <c r="W49" s="1">
        <f t="shared" si="16"/>
        <v>8.662131519274377</v>
      </c>
      <c r="X49" s="1">
        <f t="shared" si="16"/>
        <v>8.719008264462811</v>
      </c>
      <c r="Y49" s="1">
        <f t="shared" si="16"/>
        <v>8.657844990548202</v>
      </c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I33"/>
  <sheetViews>
    <sheetView zoomScalePageLayoutView="0" workbookViewId="0" topLeftCell="A1">
      <selection activeCell="G15" sqref="G15"/>
    </sheetView>
  </sheetViews>
  <sheetFormatPr defaultColWidth="11.421875" defaultRowHeight="15"/>
  <sheetData>
    <row r="2" spans="1:5" ht="15">
      <c r="A2" t="s">
        <v>11</v>
      </c>
      <c r="C2" t="s">
        <v>12</v>
      </c>
      <c r="E2" t="s">
        <v>13</v>
      </c>
    </row>
    <row r="4" ht="15">
      <c r="E4" t="s">
        <v>23</v>
      </c>
    </row>
    <row r="5" spans="5:7" ht="15">
      <c r="E5" t="s">
        <v>21</v>
      </c>
      <c r="F5" s="3">
        <v>200</v>
      </c>
      <c r="G5" t="s">
        <v>24</v>
      </c>
    </row>
    <row r="6" ht="15">
      <c r="B6" t="s">
        <v>25</v>
      </c>
    </row>
    <row r="8" spans="1:9" ht="15">
      <c r="A8" t="s">
        <v>0</v>
      </c>
      <c r="B8" t="s">
        <v>1</v>
      </c>
      <c r="C8" t="s">
        <v>2</v>
      </c>
      <c r="D8" t="s">
        <v>14</v>
      </c>
      <c r="E8" t="s">
        <v>15</v>
      </c>
      <c r="F8" t="s">
        <v>17</v>
      </c>
      <c r="G8" t="s">
        <v>30</v>
      </c>
      <c r="H8" t="s">
        <v>20</v>
      </c>
      <c r="I8" t="s">
        <v>26</v>
      </c>
    </row>
    <row r="9" spans="3:9" ht="15">
      <c r="C9" t="s">
        <v>3</v>
      </c>
      <c r="D9" t="s">
        <v>3</v>
      </c>
      <c r="E9" t="s">
        <v>16</v>
      </c>
      <c r="F9" t="s">
        <v>18</v>
      </c>
      <c r="G9" t="s">
        <v>19</v>
      </c>
      <c r="I9" t="s">
        <v>27</v>
      </c>
    </row>
    <row r="10" spans="1:4" ht="15">
      <c r="A10" s="2">
        <v>0</v>
      </c>
      <c r="B10" s="5">
        <v>0</v>
      </c>
      <c r="C10" s="2">
        <v>0</v>
      </c>
      <c r="D10" s="2">
        <v>0</v>
      </c>
    </row>
    <row r="11" spans="1:9" ht="15">
      <c r="A11" s="2">
        <v>0.02</v>
      </c>
      <c r="B11" s="5">
        <v>0.5</v>
      </c>
      <c r="C11" s="2">
        <f>B11/A11/100</f>
        <v>0.25</v>
      </c>
      <c r="D11" s="2">
        <f>B11/A11*2/100</f>
        <v>0.5</v>
      </c>
      <c r="E11" s="1">
        <f>D11*D11/B11*100</f>
        <v>50</v>
      </c>
      <c r="F11" s="2">
        <f>$F$5*9.8*B11/100/1000</f>
        <v>0.009800000000000001</v>
      </c>
      <c r="G11" s="2">
        <f>0.5*$F$5*D11*D11/1000</f>
        <v>0.025</v>
      </c>
      <c r="H11" s="2">
        <f>F11/G11</f>
        <v>0.392</v>
      </c>
      <c r="I11" s="2">
        <f>SQRT(2*9.8*B11/100)</f>
        <v>0.31304951684997057</v>
      </c>
    </row>
    <row r="12" spans="1:9" ht="15">
      <c r="A12" s="2">
        <v>0.04</v>
      </c>
      <c r="B12" s="5">
        <v>1.1</v>
      </c>
      <c r="C12" s="2">
        <f aca="true" t="shared" si="0" ref="C12:C33">B12/A12/100</f>
        <v>0.275</v>
      </c>
      <c r="D12" s="2">
        <f aca="true" t="shared" si="1" ref="D12:D33">B12/A12*2/100</f>
        <v>0.55</v>
      </c>
      <c r="E12" s="1">
        <f aca="true" t="shared" si="2" ref="E12:E33">D12*D12/B12*100</f>
        <v>27.500000000000004</v>
      </c>
      <c r="F12" s="2">
        <f aca="true" t="shared" si="3" ref="F12:F33">$F$5*9.8*B12/100/1000</f>
        <v>0.021560000000000006</v>
      </c>
      <c r="G12" s="2">
        <f aca="true" t="shared" si="4" ref="G12:G33">0.5*$F$5*D12*D12/1000</f>
        <v>0.030250000000000006</v>
      </c>
      <c r="H12" s="2">
        <f aca="true" t="shared" si="5" ref="H12:H33">F12/G12</f>
        <v>0.7127272727272728</v>
      </c>
      <c r="I12" s="2">
        <f aca="true" t="shared" si="6" ref="I12:I33">SQRT(2*9.8*B12/100)</f>
        <v>0.464327470649756</v>
      </c>
    </row>
    <row r="13" spans="1:9" ht="15">
      <c r="A13" s="2">
        <v>0.06</v>
      </c>
      <c r="B13" s="5">
        <v>2.2</v>
      </c>
      <c r="C13" s="2">
        <f t="shared" si="0"/>
        <v>0.3666666666666667</v>
      </c>
      <c r="D13" s="2">
        <f t="shared" si="1"/>
        <v>0.7333333333333334</v>
      </c>
      <c r="E13" s="1">
        <f t="shared" si="2"/>
        <v>24.44444444444445</v>
      </c>
      <c r="F13" s="2">
        <f t="shared" si="3"/>
        <v>0.04312000000000001</v>
      </c>
      <c r="G13" s="2">
        <f t="shared" si="4"/>
        <v>0.053777777777777785</v>
      </c>
      <c r="H13" s="2">
        <f t="shared" si="5"/>
        <v>0.801818181818182</v>
      </c>
      <c r="I13" s="2">
        <f t="shared" si="6"/>
        <v>0.6566582063752802</v>
      </c>
    </row>
    <row r="14" spans="1:9" ht="15">
      <c r="A14" s="2">
        <v>0.08</v>
      </c>
      <c r="B14" s="5">
        <v>3.7</v>
      </c>
      <c r="C14" s="2">
        <f t="shared" si="0"/>
        <v>0.4625</v>
      </c>
      <c r="D14" s="2">
        <f t="shared" si="1"/>
        <v>0.925</v>
      </c>
      <c r="E14" s="1">
        <f t="shared" si="2"/>
        <v>23.125</v>
      </c>
      <c r="F14" s="2">
        <f t="shared" si="3"/>
        <v>0.07252000000000002</v>
      </c>
      <c r="G14" s="2">
        <f t="shared" si="4"/>
        <v>0.0855625</v>
      </c>
      <c r="H14" s="2">
        <f t="shared" si="5"/>
        <v>0.8475675675675678</v>
      </c>
      <c r="I14" s="2">
        <f t="shared" si="6"/>
        <v>0.8515867542417508</v>
      </c>
    </row>
    <row r="15" spans="1:9" ht="15">
      <c r="A15" s="2">
        <v>0.1</v>
      </c>
      <c r="B15" s="5">
        <v>5.4</v>
      </c>
      <c r="C15" s="2">
        <f t="shared" si="0"/>
        <v>0.54</v>
      </c>
      <c r="D15" s="2">
        <f t="shared" si="1"/>
        <v>1.08</v>
      </c>
      <c r="E15" s="1">
        <f t="shared" si="2"/>
        <v>21.6</v>
      </c>
      <c r="F15" s="2">
        <f t="shared" si="3"/>
        <v>0.10584000000000002</v>
      </c>
      <c r="G15" s="2">
        <f t="shared" si="4"/>
        <v>0.11664000000000002</v>
      </c>
      <c r="H15" s="2">
        <f t="shared" si="5"/>
        <v>0.9074074074074074</v>
      </c>
      <c r="I15" s="2">
        <f t="shared" si="6"/>
        <v>1.0287856919689349</v>
      </c>
    </row>
    <row r="16" spans="1:9" ht="15">
      <c r="A16" s="2">
        <v>0.12</v>
      </c>
      <c r="B16" s="5">
        <v>6.6</v>
      </c>
      <c r="C16" s="2">
        <f t="shared" si="0"/>
        <v>0.55</v>
      </c>
      <c r="D16" s="2">
        <f t="shared" si="1"/>
        <v>1.1</v>
      </c>
      <c r="E16" s="1">
        <f t="shared" si="2"/>
        <v>18.33333333333334</v>
      </c>
      <c r="F16" s="2">
        <f t="shared" si="3"/>
        <v>0.12936</v>
      </c>
      <c r="G16" s="2">
        <f t="shared" si="4"/>
        <v>0.12100000000000002</v>
      </c>
      <c r="H16" s="2">
        <f t="shared" si="5"/>
        <v>1.0690909090909089</v>
      </c>
      <c r="I16" s="2">
        <f t="shared" si="6"/>
        <v>1.1373653766490346</v>
      </c>
    </row>
    <row r="17" spans="1:9" ht="15">
      <c r="A17" s="2">
        <v>0.14</v>
      </c>
      <c r="B17" s="5">
        <v>10</v>
      </c>
      <c r="C17" s="2">
        <f t="shared" si="0"/>
        <v>0.7142857142857142</v>
      </c>
      <c r="D17" s="2">
        <f t="shared" si="1"/>
        <v>1.4285714285714284</v>
      </c>
      <c r="E17" s="1">
        <f t="shared" si="2"/>
        <v>20.40816326530612</v>
      </c>
      <c r="F17" s="2">
        <f t="shared" si="3"/>
        <v>0.19600000000000004</v>
      </c>
      <c r="G17" s="2">
        <f t="shared" si="4"/>
        <v>0.20408163265306115</v>
      </c>
      <c r="H17" s="2">
        <f t="shared" si="5"/>
        <v>0.9604000000000006</v>
      </c>
      <c r="I17" s="2">
        <f t="shared" si="6"/>
        <v>1.4</v>
      </c>
    </row>
    <row r="18" spans="1:9" ht="15">
      <c r="A18" s="2">
        <v>0.16</v>
      </c>
      <c r="B18" s="5">
        <v>13</v>
      </c>
      <c r="C18" s="2">
        <f t="shared" si="0"/>
        <v>0.8125</v>
      </c>
      <c r="D18" s="2">
        <f t="shared" si="1"/>
        <v>1.625</v>
      </c>
      <c r="E18" s="1">
        <f t="shared" si="2"/>
        <v>20.3125</v>
      </c>
      <c r="F18" s="2">
        <f t="shared" si="3"/>
        <v>0.2548</v>
      </c>
      <c r="G18" s="2">
        <f t="shared" si="4"/>
        <v>0.2640625</v>
      </c>
      <c r="H18" s="2">
        <f t="shared" si="5"/>
        <v>0.9649230769230771</v>
      </c>
      <c r="I18" s="2">
        <f t="shared" si="6"/>
        <v>1.5962455951387933</v>
      </c>
    </row>
    <row r="19" spans="1:9" ht="15">
      <c r="A19" s="2">
        <v>0.18</v>
      </c>
      <c r="B19" s="5">
        <v>16.1</v>
      </c>
      <c r="C19" s="2">
        <f t="shared" si="0"/>
        <v>0.8944444444444446</v>
      </c>
      <c r="D19" s="2">
        <f t="shared" si="1"/>
        <v>1.7888888888888892</v>
      </c>
      <c r="E19" s="1">
        <f t="shared" si="2"/>
        <v>19.876543209876548</v>
      </c>
      <c r="F19" s="2">
        <f t="shared" si="3"/>
        <v>0.31556000000000006</v>
      </c>
      <c r="G19" s="2">
        <f t="shared" si="4"/>
        <v>0.3200123456790125</v>
      </c>
      <c r="H19" s="2">
        <f t="shared" si="5"/>
        <v>0.9860869565217388</v>
      </c>
      <c r="I19" s="2">
        <f t="shared" si="6"/>
        <v>1.776400855662933</v>
      </c>
    </row>
    <row r="20" spans="1:9" ht="15">
      <c r="A20" s="2">
        <v>0.2</v>
      </c>
      <c r="B20" s="5">
        <v>19.8</v>
      </c>
      <c r="C20" s="2">
        <f t="shared" si="0"/>
        <v>0.99</v>
      </c>
      <c r="D20" s="2">
        <f t="shared" si="1"/>
        <v>1.98</v>
      </c>
      <c r="E20" s="1">
        <f t="shared" si="2"/>
        <v>19.799999999999997</v>
      </c>
      <c r="F20" s="2">
        <f t="shared" si="3"/>
        <v>0.3880800000000001</v>
      </c>
      <c r="G20" s="2">
        <f t="shared" si="4"/>
        <v>0.39204</v>
      </c>
      <c r="H20" s="2">
        <f t="shared" si="5"/>
        <v>0.9898989898989902</v>
      </c>
      <c r="I20" s="2">
        <f t="shared" si="6"/>
        <v>1.9699746191258405</v>
      </c>
    </row>
    <row r="21" spans="1:9" ht="15">
      <c r="A21" s="2">
        <v>0.22</v>
      </c>
      <c r="B21" s="5">
        <v>22.6</v>
      </c>
      <c r="C21" s="2">
        <f t="shared" si="0"/>
        <v>1.0272727272727273</v>
      </c>
      <c r="D21" s="2">
        <f t="shared" si="1"/>
        <v>2.0545454545454547</v>
      </c>
      <c r="E21" s="1">
        <f t="shared" si="2"/>
        <v>18.677685950413224</v>
      </c>
      <c r="F21" s="2">
        <f t="shared" si="3"/>
        <v>0.4429600000000001</v>
      </c>
      <c r="G21" s="2">
        <f t="shared" si="4"/>
        <v>0.4221157024793389</v>
      </c>
      <c r="H21" s="2">
        <f t="shared" si="5"/>
        <v>1.0493805309734514</v>
      </c>
      <c r="I21" s="2">
        <f t="shared" si="6"/>
        <v>2.104661492972207</v>
      </c>
    </row>
    <row r="22" spans="1:9" ht="15">
      <c r="A22" s="2">
        <v>0.24</v>
      </c>
      <c r="B22" s="5">
        <v>28.1</v>
      </c>
      <c r="C22" s="2">
        <f t="shared" si="0"/>
        <v>1.1708333333333334</v>
      </c>
      <c r="D22" s="2">
        <f t="shared" si="1"/>
        <v>2.341666666666667</v>
      </c>
      <c r="E22" s="1">
        <f t="shared" si="2"/>
        <v>19.51388888888889</v>
      </c>
      <c r="F22" s="2">
        <f t="shared" si="3"/>
        <v>0.5507600000000001</v>
      </c>
      <c r="G22" s="2">
        <f t="shared" si="4"/>
        <v>0.5483402777777778</v>
      </c>
      <c r="H22" s="2">
        <f t="shared" si="5"/>
        <v>1.0044128113879005</v>
      </c>
      <c r="I22" s="2">
        <f t="shared" si="6"/>
        <v>2.3468276459936295</v>
      </c>
    </row>
    <row r="23" spans="1:9" ht="15">
      <c r="A23" s="2">
        <v>0.26</v>
      </c>
      <c r="B23" s="5">
        <v>32.9</v>
      </c>
      <c r="C23" s="2">
        <f t="shared" si="0"/>
        <v>1.2653846153846153</v>
      </c>
      <c r="D23" s="2">
        <f t="shared" si="1"/>
        <v>2.5307692307692307</v>
      </c>
      <c r="E23" s="1">
        <f t="shared" si="2"/>
        <v>19.467455621301774</v>
      </c>
      <c r="F23" s="2">
        <f t="shared" si="3"/>
        <v>0.6448400000000001</v>
      </c>
      <c r="G23" s="2">
        <f t="shared" si="4"/>
        <v>0.6404792899408284</v>
      </c>
      <c r="H23" s="2">
        <f t="shared" si="5"/>
        <v>1.006808510638298</v>
      </c>
      <c r="I23" s="2">
        <f t="shared" si="6"/>
        <v>2.5393700006103876</v>
      </c>
    </row>
    <row r="24" spans="1:9" ht="15">
      <c r="A24" s="2">
        <v>0.28</v>
      </c>
      <c r="B24" s="5">
        <v>35</v>
      </c>
      <c r="C24" s="2">
        <f t="shared" si="0"/>
        <v>1.2499999999999998</v>
      </c>
      <c r="D24" s="2">
        <f t="shared" si="1"/>
        <v>2.4999999999999996</v>
      </c>
      <c r="E24" s="1">
        <f t="shared" si="2"/>
        <v>17.85714285714285</v>
      </c>
      <c r="F24" s="2">
        <f t="shared" si="3"/>
        <v>0.6860000000000002</v>
      </c>
      <c r="G24" s="2">
        <f t="shared" si="4"/>
        <v>0.6249999999999998</v>
      </c>
      <c r="H24" s="2">
        <f t="shared" si="5"/>
        <v>1.0976000000000006</v>
      </c>
      <c r="I24" s="2">
        <f t="shared" si="6"/>
        <v>2.619160170741759</v>
      </c>
    </row>
    <row r="25" spans="1:9" ht="15">
      <c r="A25" s="2">
        <v>0.3</v>
      </c>
      <c r="B25" s="5">
        <v>38.1</v>
      </c>
      <c r="C25" s="2">
        <f t="shared" si="0"/>
        <v>1.2700000000000002</v>
      </c>
      <c r="D25" s="2">
        <f t="shared" si="1"/>
        <v>2.5400000000000005</v>
      </c>
      <c r="E25" s="1">
        <f t="shared" si="2"/>
        <v>16.93333333333334</v>
      </c>
      <c r="F25" s="2">
        <f t="shared" si="3"/>
        <v>0.7467600000000001</v>
      </c>
      <c r="G25" s="2">
        <f t="shared" si="4"/>
        <v>0.6451600000000003</v>
      </c>
      <c r="H25" s="2">
        <f t="shared" si="5"/>
        <v>1.1574803149606296</v>
      </c>
      <c r="I25" s="2">
        <f t="shared" si="6"/>
        <v>2.732690981432039</v>
      </c>
    </row>
    <row r="26" spans="1:9" ht="15">
      <c r="A26" s="2">
        <v>0.32</v>
      </c>
      <c r="B26" s="5">
        <v>43.6</v>
      </c>
      <c r="C26" s="2">
        <f t="shared" si="0"/>
        <v>1.3625</v>
      </c>
      <c r="D26" s="2">
        <f t="shared" si="1"/>
        <v>2.725</v>
      </c>
      <c r="E26" s="1">
        <f t="shared" si="2"/>
        <v>17.03125</v>
      </c>
      <c r="F26" s="2">
        <f t="shared" si="3"/>
        <v>0.8545600000000002</v>
      </c>
      <c r="G26" s="2">
        <f t="shared" si="4"/>
        <v>0.7425625</v>
      </c>
      <c r="H26" s="2">
        <f t="shared" si="5"/>
        <v>1.1508256880733947</v>
      </c>
      <c r="I26" s="2">
        <f t="shared" si="6"/>
        <v>2.9232858224949543</v>
      </c>
    </row>
    <row r="27" spans="1:9" ht="15">
      <c r="A27" s="2">
        <v>0.34</v>
      </c>
      <c r="B27" s="5">
        <v>49.7</v>
      </c>
      <c r="C27" s="2">
        <f t="shared" si="0"/>
        <v>1.461764705882353</v>
      </c>
      <c r="D27" s="2">
        <f t="shared" si="1"/>
        <v>2.923529411764706</v>
      </c>
      <c r="E27" s="1">
        <f t="shared" si="2"/>
        <v>17.197231833910035</v>
      </c>
      <c r="F27" s="2">
        <f t="shared" si="3"/>
        <v>0.9741200000000001</v>
      </c>
      <c r="G27" s="2">
        <f t="shared" si="4"/>
        <v>0.8547024221453289</v>
      </c>
      <c r="H27" s="2">
        <f t="shared" si="5"/>
        <v>1.1397183098591548</v>
      </c>
      <c r="I27" s="2">
        <f t="shared" si="6"/>
        <v>3.1210895533451137</v>
      </c>
    </row>
    <row r="28" spans="1:9" ht="15">
      <c r="A28" s="2">
        <v>0.36</v>
      </c>
      <c r="B28" s="5">
        <v>55.7</v>
      </c>
      <c r="C28" s="2">
        <f t="shared" si="0"/>
        <v>1.5472222222222223</v>
      </c>
      <c r="D28" s="2">
        <f t="shared" si="1"/>
        <v>3.0944444444444446</v>
      </c>
      <c r="E28" s="1">
        <f t="shared" si="2"/>
        <v>17.191358024691358</v>
      </c>
      <c r="F28" s="2">
        <f t="shared" si="3"/>
        <v>1.0917200000000002</v>
      </c>
      <c r="G28" s="2">
        <f t="shared" si="4"/>
        <v>0.9575586419753087</v>
      </c>
      <c r="H28" s="2">
        <f t="shared" si="5"/>
        <v>1.1401077199281868</v>
      </c>
      <c r="I28" s="2">
        <f t="shared" si="6"/>
        <v>3.304118641937665</v>
      </c>
    </row>
    <row r="29" spans="1:9" ht="15">
      <c r="A29" s="2">
        <v>0.38</v>
      </c>
      <c r="B29" s="5">
        <v>62.8</v>
      </c>
      <c r="C29" s="2">
        <f t="shared" si="0"/>
        <v>1.6526315789473682</v>
      </c>
      <c r="D29" s="2">
        <f t="shared" si="1"/>
        <v>3.3052631578947365</v>
      </c>
      <c r="E29" s="1">
        <f t="shared" si="2"/>
        <v>17.396121883656505</v>
      </c>
      <c r="F29" s="2">
        <f t="shared" si="3"/>
        <v>1.2308800000000002</v>
      </c>
      <c r="G29" s="2">
        <f t="shared" si="4"/>
        <v>1.0924764542936287</v>
      </c>
      <c r="H29" s="2">
        <f t="shared" si="5"/>
        <v>1.1266878980891724</v>
      </c>
      <c r="I29" s="2">
        <f t="shared" si="6"/>
        <v>3.508389944119667</v>
      </c>
    </row>
    <row r="30" spans="1:9" ht="15">
      <c r="A30" s="2">
        <v>0.4</v>
      </c>
      <c r="B30" s="5">
        <v>69.6</v>
      </c>
      <c r="C30" s="2">
        <f t="shared" si="0"/>
        <v>1.7399999999999998</v>
      </c>
      <c r="D30" s="2">
        <f t="shared" si="1"/>
        <v>3.4799999999999995</v>
      </c>
      <c r="E30" s="1">
        <f t="shared" si="2"/>
        <v>17.399999999999995</v>
      </c>
      <c r="F30" s="2">
        <f t="shared" si="3"/>
        <v>1.36416</v>
      </c>
      <c r="G30" s="2">
        <f t="shared" si="4"/>
        <v>1.2110399999999997</v>
      </c>
      <c r="H30" s="2">
        <f t="shared" si="5"/>
        <v>1.1264367816091958</v>
      </c>
      <c r="I30" s="2">
        <f t="shared" si="6"/>
        <v>3.6934536683164176</v>
      </c>
    </row>
    <row r="31" spans="1:9" ht="15">
      <c r="A31" s="2">
        <v>0.42</v>
      </c>
      <c r="B31" s="5">
        <v>76.4</v>
      </c>
      <c r="C31" s="2">
        <f t="shared" si="0"/>
        <v>1.8190476190476192</v>
      </c>
      <c r="D31" s="2">
        <f t="shared" si="1"/>
        <v>3.6380952380952385</v>
      </c>
      <c r="E31" s="1">
        <f t="shared" si="2"/>
        <v>17.324263038548757</v>
      </c>
      <c r="F31" s="2">
        <f t="shared" si="3"/>
        <v>1.4974400000000003</v>
      </c>
      <c r="G31" s="2">
        <f t="shared" si="4"/>
        <v>1.323573696145125</v>
      </c>
      <c r="H31" s="2">
        <f t="shared" si="5"/>
        <v>1.1313612565445026</v>
      </c>
      <c r="I31" s="2">
        <f t="shared" si="6"/>
        <v>3.8696769891038714</v>
      </c>
    </row>
    <row r="32" spans="1:9" ht="15">
      <c r="A32" s="2">
        <v>0.44</v>
      </c>
      <c r="B32" s="5">
        <v>84.4</v>
      </c>
      <c r="C32" s="2">
        <f t="shared" si="0"/>
        <v>1.9181818181818184</v>
      </c>
      <c r="D32" s="2">
        <f t="shared" si="1"/>
        <v>3.836363636363637</v>
      </c>
      <c r="E32" s="1">
        <f t="shared" si="2"/>
        <v>17.438016528925623</v>
      </c>
      <c r="F32" s="2">
        <f t="shared" si="3"/>
        <v>1.6542400000000002</v>
      </c>
      <c r="G32" s="2">
        <f t="shared" si="4"/>
        <v>1.4717685950413226</v>
      </c>
      <c r="H32" s="2">
        <f t="shared" si="5"/>
        <v>1.1239810426540282</v>
      </c>
      <c r="I32" s="2">
        <f t="shared" si="6"/>
        <v>4.0672349329735065</v>
      </c>
    </row>
    <row r="33" spans="1:9" ht="15">
      <c r="A33" s="2">
        <v>0.46</v>
      </c>
      <c r="B33" s="5">
        <v>91.6</v>
      </c>
      <c r="C33" s="2">
        <f t="shared" si="0"/>
        <v>1.9913043478260868</v>
      </c>
      <c r="D33" s="2">
        <f t="shared" si="1"/>
        <v>3.9826086956521736</v>
      </c>
      <c r="E33" s="1">
        <f t="shared" si="2"/>
        <v>17.31568998109641</v>
      </c>
      <c r="F33" s="2">
        <f t="shared" si="3"/>
        <v>1.7953599999999998</v>
      </c>
      <c r="G33" s="2">
        <f t="shared" si="4"/>
        <v>1.586117202268431</v>
      </c>
      <c r="H33" s="2">
        <f t="shared" si="5"/>
        <v>1.1319213973799127</v>
      </c>
      <c r="I33" s="2">
        <f t="shared" si="6"/>
        <v>4.237168866118036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Y49"/>
  <sheetViews>
    <sheetView zoomScalePageLayoutView="0" workbookViewId="0" topLeftCell="A1">
      <selection activeCell="T33" sqref="T33"/>
    </sheetView>
  </sheetViews>
  <sheetFormatPr defaultColWidth="11.421875" defaultRowHeight="15"/>
  <sheetData>
    <row r="2" spans="1:5" ht="15">
      <c r="A2" t="s">
        <v>11</v>
      </c>
      <c r="C2" t="s">
        <v>12</v>
      </c>
      <c r="E2" t="s">
        <v>13</v>
      </c>
    </row>
    <row r="3" ht="15">
      <c r="C3" t="s">
        <v>32</v>
      </c>
    </row>
    <row r="4" ht="15">
      <c r="E4" t="s">
        <v>23</v>
      </c>
    </row>
    <row r="5" spans="5:7" ht="15">
      <c r="E5" t="s">
        <v>21</v>
      </c>
      <c r="F5" s="3">
        <v>200</v>
      </c>
      <c r="G5" t="s">
        <v>24</v>
      </c>
    </row>
    <row r="6" ht="15">
      <c r="B6" t="s">
        <v>25</v>
      </c>
    </row>
    <row r="8" spans="1:9" ht="15">
      <c r="A8" t="s">
        <v>0</v>
      </c>
      <c r="B8" t="s">
        <v>1</v>
      </c>
      <c r="C8" t="s">
        <v>2</v>
      </c>
      <c r="D8" t="s">
        <v>14</v>
      </c>
      <c r="E8" t="s">
        <v>15</v>
      </c>
      <c r="F8" t="s">
        <v>17</v>
      </c>
      <c r="G8" t="s">
        <v>30</v>
      </c>
      <c r="H8" t="s">
        <v>20</v>
      </c>
      <c r="I8" t="s">
        <v>26</v>
      </c>
    </row>
    <row r="9" spans="3:9" ht="15">
      <c r="C9" t="s">
        <v>3</v>
      </c>
      <c r="D9" t="s">
        <v>3</v>
      </c>
      <c r="E9" t="s">
        <v>16</v>
      </c>
      <c r="F9" t="s">
        <v>18</v>
      </c>
      <c r="G9" t="s">
        <v>19</v>
      </c>
      <c r="I9" t="s">
        <v>27</v>
      </c>
    </row>
    <row r="10" spans="1:4" ht="15">
      <c r="A10" s="2">
        <v>0</v>
      </c>
      <c r="B10" s="4">
        <v>0</v>
      </c>
      <c r="C10" s="2">
        <v>0</v>
      </c>
      <c r="D10" s="2">
        <v>0</v>
      </c>
    </row>
    <row r="11" spans="1:9" ht="15">
      <c r="A11" s="2">
        <v>0.02</v>
      </c>
      <c r="B11" s="4">
        <v>0.2</v>
      </c>
      <c r="C11" s="2">
        <f>B11/A11/100</f>
        <v>0.1</v>
      </c>
      <c r="D11" s="2">
        <f>2*B11/A11/100</f>
        <v>0.2</v>
      </c>
      <c r="E11" s="1">
        <f>D11*D11/B11*100</f>
        <v>20.000000000000004</v>
      </c>
      <c r="F11" s="2">
        <f>$F$5*9.8*B11/100/1000</f>
        <v>0.003920000000000001</v>
      </c>
      <c r="G11" s="2">
        <f>0.5*$F$5*D11*D11/1000</f>
        <v>0.004</v>
      </c>
      <c r="H11" s="2">
        <f>F11/G11</f>
        <v>0.9800000000000002</v>
      </c>
      <c r="I11" s="2">
        <f>SQRT(2*9.8*B11)</f>
        <v>1.9798989873223332</v>
      </c>
    </row>
    <row r="12" spans="1:21" ht="15">
      <c r="A12" s="2">
        <v>0.04</v>
      </c>
      <c r="B12" s="4">
        <v>0.7</v>
      </c>
      <c r="C12" s="2">
        <f aca="true" t="shared" si="0" ref="C12:C32">B12/A12/100</f>
        <v>0.175</v>
      </c>
      <c r="D12" s="2">
        <f aca="true" t="shared" si="1" ref="D12:D32">2*B12/A12/100</f>
        <v>0.35</v>
      </c>
      <c r="E12" s="1">
        <f aca="true" t="shared" si="2" ref="E12:E32">D12*D12/B12*100</f>
        <v>17.5</v>
      </c>
      <c r="F12" s="2">
        <f aca="true" t="shared" si="3" ref="F12:F32">$F$5*9.8*B12/100/1000</f>
        <v>0.013720000000000001</v>
      </c>
      <c r="G12" s="2">
        <f aca="true" t="shared" si="4" ref="G12:G32">0.5*$F$5*D12*D12/1000</f>
        <v>0.01225</v>
      </c>
      <c r="H12" s="2">
        <f aca="true" t="shared" si="5" ref="H12:H32">F12/G12</f>
        <v>1.12</v>
      </c>
      <c r="I12" s="2">
        <f aca="true" t="shared" si="6" ref="I12:I32">SQRT(2*9.8*B12/100)</f>
        <v>0.3704051835490427</v>
      </c>
      <c r="J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ht="15">
      <c r="A13" s="2">
        <v>0.06</v>
      </c>
      <c r="B13" s="4">
        <v>1.4</v>
      </c>
      <c r="C13" s="2">
        <f t="shared" si="0"/>
        <v>0.2333333333333333</v>
      </c>
      <c r="D13" s="2">
        <f t="shared" si="1"/>
        <v>0.4666666666666666</v>
      </c>
      <c r="E13" s="1">
        <f t="shared" si="2"/>
        <v>15.555555555555554</v>
      </c>
      <c r="F13" s="2">
        <f t="shared" si="3"/>
        <v>0.027440000000000003</v>
      </c>
      <c r="G13" s="2">
        <f t="shared" si="4"/>
        <v>0.021777777777777774</v>
      </c>
      <c r="H13" s="2">
        <f t="shared" si="5"/>
        <v>1.2600000000000002</v>
      </c>
      <c r="I13" s="2">
        <f t="shared" si="6"/>
        <v>0.5238320341483518</v>
      </c>
      <c r="J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ht="15">
      <c r="A14" s="2">
        <v>0.08</v>
      </c>
      <c r="B14" s="4">
        <v>2.6</v>
      </c>
      <c r="C14" s="2">
        <f t="shared" si="0"/>
        <v>0.325</v>
      </c>
      <c r="D14" s="2">
        <f t="shared" si="1"/>
        <v>0.65</v>
      </c>
      <c r="E14" s="1">
        <f t="shared" si="2"/>
        <v>16.25</v>
      </c>
      <c r="F14" s="2">
        <f t="shared" si="3"/>
        <v>0.050960000000000005</v>
      </c>
      <c r="G14" s="2">
        <f t="shared" si="4"/>
        <v>0.04225</v>
      </c>
      <c r="H14" s="2">
        <f t="shared" si="5"/>
        <v>1.2061538461538461</v>
      </c>
      <c r="I14" s="2">
        <f t="shared" si="6"/>
        <v>0.7138627319029899</v>
      </c>
      <c r="J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15">
      <c r="A15" s="2">
        <v>0.1</v>
      </c>
      <c r="B15" s="4">
        <v>4.2</v>
      </c>
      <c r="C15" s="2">
        <f t="shared" si="0"/>
        <v>0.42</v>
      </c>
      <c r="D15" s="2">
        <f t="shared" si="1"/>
        <v>0.84</v>
      </c>
      <c r="E15" s="1">
        <f t="shared" si="2"/>
        <v>16.799999999999997</v>
      </c>
      <c r="F15" s="2">
        <f t="shared" si="3"/>
        <v>0.08232000000000002</v>
      </c>
      <c r="G15" s="2">
        <f t="shared" si="4"/>
        <v>0.07056</v>
      </c>
      <c r="H15" s="2">
        <f t="shared" si="5"/>
        <v>1.166666666666667</v>
      </c>
      <c r="I15" s="2">
        <f t="shared" si="6"/>
        <v>0.9073036977771004</v>
      </c>
      <c r="J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15">
      <c r="A16" s="2">
        <v>0.12</v>
      </c>
      <c r="B16" s="4">
        <v>6.1</v>
      </c>
      <c r="C16" s="2">
        <f t="shared" si="0"/>
        <v>0.5083333333333333</v>
      </c>
      <c r="D16" s="2">
        <f t="shared" si="1"/>
        <v>1.0166666666666666</v>
      </c>
      <c r="E16" s="1">
        <f t="shared" si="2"/>
        <v>16.944444444444446</v>
      </c>
      <c r="F16" s="2">
        <f t="shared" si="3"/>
        <v>0.11956</v>
      </c>
      <c r="G16" s="2">
        <f t="shared" si="4"/>
        <v>0.1033611111111111</v>
      </c>
      <c r="H16" s="2">
        <f t="shared" si="5"/>
        <v>1.15672131147541</v>
      </c>
      <c r="I16" s="2">
        <f t="shared" si="6"/>
        <v>1.0934349546269315</v>
      </c>
      <c r="J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15">
      <c r="A17" s="2">
        <v>0.14</v>
      </c>
      <c r="B17" s="4">
        <v>8.4</v>
      </c>
      <c r="C17" s="2">
        <f t="shared" si="0"/>
        <v>0.6</v>
      </c>
      <c r="D17" s="2">
        <f t="shared" si="1"/>
        <v>1.2</v>
      </c>
      <c r="E17" s="1">
        <f t="shared" si="2"/>
        <v>17.14285714285714</v>
      </c>
      <c r="F17" s="2">
        <f t="shared" si="3"/>
        <v>0.16464000000000004</v>
      </c>
      <c r="G17" s="2">
        <f t="shared" si="4"/>
        <v>0.144</v>
      </c>
      <c r="H17" s="2">
        <f t="shared" si="5"/>
        <v>1.1433333333333338</v>
      </c>
      <c r="I17" s="2">
        <f t="shared" si="6"/>
        <v>1.2831211945876353</v>
      </c>
      <c r="J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9" ht="15">
      <c r="A18" s="2">
        <v>0.16</v>
      </c>
      <c r="B18" s="4">
        <v>11</v>
      </c>
      <c r="C18" s="2">
        <f t="shared" si="0"/>
        <v>0.6875</v>
      </c>
      <c r="D18" s="2">
        <f t="shared" si="1"/>
        <v>1.375</v>
      </c>
      <c r="E18" s="1">
        <f t="shared" si="2"/>
        <v>17.1875</v>
      </c>
      <c r="F18" s="2">
        <f t="shared" si="3"/>
        <v>0.2156</v>
      </c>
      <c r="G18" s="2">
        <f t="shared" si="4"/>
        <v>0.1890625</v>
      </c>
      <c r="H18" s="2">
        <f t="shared" si="5"/>
        <v>1.1403636363636365</v>
      </c>
      <c r="I18" s="2">
        <f t="shared" si="6"/>
        <v>1.4683323874382121</v>
      </c>
    </row>
    <row r="19" spans="1:21" ht="15">
      <c r="A19" s="2">
        <v>0.18</v>
      </c>
      <c r="B19" s="4">
        <v>14.1</v>
      </c>
      <c r="C19" s="2">
        <f t="shared" si="0"/>
        <v>0.7833333333333333</v>
      </c>
      <c r="D19" s="2">
        <f t="shared" si="1"/>
        <v>1.5666666666666667</v>
      </c>
      <c r="E19" s="1">
        <f t="shared" si="2"/>
        <v>17.40740740740741</v>
      </c>
      <c r="F19" s="2">
        <f t="shared" si="3"/>
        <v>0.27636</v>
      </c>
      <c r="G19" s="2">
        <f t="shared" si="4"/>
        <v>0.24544444444444444</v>
      </c>
      <c r="H19" s="2">
        <f t="shared" si="5"/>
        <v>1.1259574468085107</v>
      </c>
      <c r="I19" s="2">
        <f t="shared" si="6"/>
        <v>1.6624078921853085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9" ht="15">
      <c r="A20" s="2">
        <v>0.2</v>
      </c>
      <c r="B20" s="4">
        <v>17.6</v>
      </c>
      <c r="C20" s="2">
        <f t="shared" si="0"/>
        <v>0.88</v>
      </c>
      <c r="D20" s="2">
        <f t="shared" si="1"/>
        <v>1.76</v>
      </c>
      <c r="E20" s="1">
        <f t="shared" si="2"/>
        <v>17.599999999999998</v>
      </c>
      <c r="F20" s="2">
        <f t="shared" si="3"/>
        <v>0.3449600000000001</v>
      </c>
      <c r="G20" s="2">
        <f t="shared" si="4"/>
        <v>0.30976</v>
      </c>
      <c r="H20" s="2">
        <f t="shared" si="5"/>
        <v>1.113636363636364</v>
      </c>
      <c r="I20" s="2">
        <f t="shared" si="6"/>
        <v>1.857309882599024</v>
      </c>
    </row>
    <row r="21" spans="1:9" ht="15">
      <c r="A21" s="2">
        <v>0.22</v>
      </c>
      <c r="B21" s="4">
        <v>21.7</v>
      </c>
      <c r="C21" s="2">
        <f t="shared" si="0"/>
        <v>0.9863636363636362</v>
      </c>
      <c r="D21" s="2">
        <f t="shared" si="1"/>
        <v>1.9727272727272724</v>
      </c>
      <c r="E21" s="1">
        <f t="shared" si="2"/>
        <v>17.933884297520656</v>
      </c>
      <c r="F21" s="2">
        <f t="shared" si="3"/>
        <v>0.42532</v>
      </c>
      <c r="G21" s="2">
        <f t="shared" si="4"/>
        <v>0.38916528925619825</v>
      </c>
      <c r="H21" s="2">
        <f t="shared" si="5"/>
        <v>1.0929032258064517</v>
      </c>
      <c r="I21" s="2">
        <f t="shared" si="6"/>
        <v>2.062328780771873</v>
      </c>
    </row>
    <row r="22" spans="1:9" ht="15">
      <c r="A22" s="2">
        <v>0.24</v>
      </c>
      <c r="B22" s="4">
        <v>25.8</v>
      </c>
      <c r="C22" s="2">
        <f t="shared" si="0"/>
        <v>1.075</v>
      </c>
      <c r="D22" s="2">
        <f t="shared" si="1"/>
        <v>2.15</v>
      </c>
      <c r="E22" s="1">
        <f t="shared" si="2"/>
        <v>17.916666666666664</v>
      </c>
      <c r="F22" s="2">
        <f t="shared" si="3"/>
        <v>0.50568</v>
      </c>
      <c r="G22" s="2">
        <f t="shared" si="4"/>
        <v>0.46225</v>
      </c>
      <c r="H22" s="2">
        <f t="shared" si="5"/>
        <v>1.0939534883720932</v>
      </c>
      <c r="I22" s="2">
        <f t="shared" si="6"/>
        <v>2.248732976589262</v>
      </c>
    </row>
    <row r="23" spans="1:9" ht="15">
      <c r="A23" s="2">
        <v>0.26</v>
      </c>
      <c r="B23" s="4">
        <v>30.6</v>
      </c>
      <c r="C23" s="2">
        <f t="shared" si="0"/>
        <v>1.176923076923077</v>
      </c>
      <c r="D23" s="2">
        <f t="shared" si="1"/>
        <v>2.353846153846154</v>
      </c>
      <c r="E23" s="1">
        <f t="shared" si="2"/>
        <v>18.106508875739642</v>
      </c>
      <c r="F23" s="2">
        <f t="shared" si="3"/>
        <v>0.5997600000000001</v>
      </c>
      <c r="G23" s="2">
        <f t="shared" si="4"/>
        <v>0.5540591715976332</v>
      </c>
      <c r="H23" s="2">
        <f t="shared" si="5"/>
        <v>1.082483660130719</v>
      </c>
      <c r="I23" s="2">
        <f t="shared" si="6"/>
        <v>2.4489997958350265</v>
      </c>
    </row>
    <row r="24" spans="1:9" ht="15">
      <c r="A24" s="2">
        <v>0.28</v>
      </c>
      <c r="B24" s="4">
        <v>35.9</v>
      </c>
      <c r="C24" s="2">
        <f t="shared" si="0"/>
        <v>1.282142857142857</v>
      </c>
      <c r="D24" s="2">
        <f t="shared" si="1"/>
        <v>2.564285714285714</v>
      </c>
      <c r="E24" s="1">
        <f t="shared" si="2"/>
        <v>18.316326530612244</v>
      </c>
      <c r="F24" s="2">
        <f t="shared" si="3"/>
        <v>0.7036399999999999</v>
      </c>
      <c r="G24" s="2">
        <f t="shared" si="4"/>
        <v>0.6575561224489794</v>
      </c>
      <c r="H24" s="2">
        <f t="shared" si="5"/>
        <v>1.0700835654596101</v>
      </c>
      <c r="I24" s="2">
        <f t="shared" si="6"/>
        <v>2.652621345009498</v>
      </c>
    </row>
    <row r="25" spans="1:9" ht="15">
      <c r="A25" s="2">
        <v>0.3</v>
      </c>
      <c r="B25" s="4">
        <v>41.3</v>
      </c>
      <c r="C25" s="2">
        <f t="shared" si="0"/>
        <v>1.3766666666666665</v>
      </c>
      <c r="D25" s="2">
        <f t="shared" si="1"/>
        <v>2.753333333333333</v>
      </c>
      <c r="E25" s="1">
        <f t="shared" si="2"/>
        <v>18.35555555555555</v>
      </c>
      <c r="F25" s="2">
        <f t="shared" si="3"/>
        <v>0.80948</v>
      </c>
      <c r="G25" s="2">
        <f t="shared" si="4"/>
        <v>0.7580844444444443</v>
      </c>
      <c r="H25" s="2">
        <f t="shared" si="5"/>
        <v>1.0677966101694916</v>
      </c>
      <c r="I25" s="2">
        <f t="shared" si="6"/>
        <v>2.8451362006062206</v>
      </c>
    </row>
    <row r="26" spans="1:9" ht="15">
      <c r="A26" s="2">
        <v>0.32</v>
      </c>
      <c r="B26" s="4">
        <v>47.4</v>
      </c>
      <c r="C26" s="2">
        <f t="shared" si="0"/>
        <v>1.48125</v>
      </c>
      <c r="D26" s="2">
        <f t="shared" si="1"/>
        <v>2.9625</v>
      </c>
      <c r="E26" s="1">
        <f t="shared" si="2"/>
        <v>18.515625</v>
      </c>
      <c r="F26" s="2">
        <f t="shared" si="3"/>
        <v>0.9290400000000002</v>
      </c>
      <c r="G26" s="2">
        <f t="shared" si="4"/>
        <v>0.877640625</v>
      </c>
      <c r="H26" s="2">
        <f t="shared" si="5"/>
        <v>1.058565400843882</v>
      </c>
      <c r="I26" s="2">
        <f t="shared" si="6"/>
        <v>3.0480157479908137</v>
      </c>
    </row>
    <row r="27" spans="1:9" ht="15">
      <c r="A27" s="2">
        <v>0.34</v>
      </c>
      <c r="B27" s="4">
        <v>53.5</v>
      </c>
      <c r="C27" s="2">
        <f t="shared" si="0"/>
        <v>1.5735294117647058</v>
      </c>
      <c r="D27" s="2">
        <f t="shared" si="1"/>
        <v>3.1470588235294117</v>
      </c>
      <c r="E27" s="1">
        <f t="shared" si="2"/>
        <v>18.512110726643595</v>
      </c>
      <c r="F27" s="2">
        <f t="shared" si="3"/>
        <v>1.0486000000000002</v>
      </c>
      <c r="G27" s="2">
        <f t="shared" si="4"/>
        <v>0.9903979238754325</v>
      </c>
      <c r="H27" s="2">
        <f t="shared" si="5"/>
        <v>1.0587663551401871</v>
      </c>
      <c r="I27" s="2">
        <f t="shared" si="6"/>
        <v>3.2382093817417057</v>
      </c>
    </row>
    <row r="28" spans="1:9" ht="15">
      <c r="A28" s="2">
        <v>0.36</v>
      </c>
      <c r="B28" s="4">
        <v>60.8</v>
      </c>
      <c r="C28" s="2">
        <f t="shared" si="0"/>
        <v>1.6888888888888889</v>
      </c>
      <c r="D28" s="2">
        <f t="shared" si="1"/>
        <v>3.3777777777777778</v>
      </c>
      <c r="E28" s="1">
        <f t="shared" si="2"/>
        <v>18.765432098765434</v>
      </c>
      <c r="F28" s="2">
        <f t="shared" si="3"/>
        <v>1.19168</v>
      </c>
      <c r="G28" s="2">
        <f t="shared" si="4"/>
        <v>1.1409382716049383</v>
      </c>
      <c r="H28" s="2">
        <f t="shared" si="5"/>
        <v>1.0444736842105262</v>
      </c>
      <c r="I28" s="2">
        <f t="shared" si="6"/>
        <v>3.452071841662627</v>
      </c>
    </row>
    <row r="29" spans="1:9" ht="15">
      <c r="A29" s="2">
        <v>0.38</v>
      </c>
      <c r="B29" s="4">
        <v>67.4</v>
      </c>
      <c r="C29" s="2">
        <f t="shared" si="0"/>
        <v>1.773684210526316</v>
      </c>
      <c r="D29" s="2">
        <f t="shared" si="1"/>
        <v>3.547368421052632</v>
      </c>
      <c r="E29" s="1">
        <f t="shared" si="2"/>
        <v>18.670360110803326</v>
      </c>
      <c r="F29" s="2">
        <f t="shared" si="3"/>
        <v>1.3210400000000002</v>
      </c>
      <c r="G29" s="2">
        <f t="shared" si="4"/>
        <v>1.258382271468144</v>
      </c>
      <c r="H29" s="2">
        <f t="shared" si="5"/>
        <v>1.049792284866469</v>
      </c>
      <c r="I29" s="2">
        <f t="shared" si="6"/>
        <v>3.6346113960092077</v>
      </c>
    </row>
    <row r="30" spans="1:9" ht="15">
      <c r="A30" s="2">
        <v>0.4</v>
      </c>
      <c r="B30" s="4">
        <v>74.1</v>
      </c>
      <c r="C30" s="2">
        <f t="shared" si="0"/>
        <v>1.8524999999999998</v>
      </c>
      <c r="D30" s="2">
        <f t="shared" si="1"/>
        <v>3.7049999999999996</v>
      </c>
      <c r="E30" s="1">
        <f t="shared" si="2"/>
        <v>18.525</v>
      </c>
      <c r="F30" s="2">
        <f t="shared" si="3"/>
        <v>1.4523599999999999</v>
      </c>
      <c r="G30" s="2">
        <f t="shared" si="4"/>
        <v>1.3727024999999997</v>
      </c>
      <c r="H30" s="2">
        <f t="shared" si="5"/>
        <v>1.0580296896086372</v>
      </c>
      <c r="I30" s="2">
        <f t="shared" si="6"/>
        <v>3.8109841248685354</v>
      </c>
    </row>
    <row r="31" spans="1:9" ht="15">
      <c r="A31" s="2">
        <v>0.42</v>
      </c>
      <c r="B31" s="4">
        <v>81.5</v>
      </c>
      <c r="C31" s="2">
        <f t="shared" si="0"/>
        <v>1.9404761904761907</v>
      </c>
      <c r="D31" s="2">
        <f t="shared" si="1"/>
        <v>3.8809523809523814</v>
      </c>
      <c r="E31" s="1">
        <f t="shared" si="2"/>
        <v>18.48072562358277</v>
      </c>
      <c r="F31" s="2">
        <f t="shared" si="3"/>
        <v>1.5974000000000004</v>
      </c>
      <c r="G31" s="2">
        <f t="shared" si="4"/>
        <v>1.5061791383219958</v>
      </c>
      <c r="H31" s="2">
        <f t="shared" si="5"/>
        <v>1.060564417177914</v>
      </c>
      <c r="I31" s="2">
        <f t="shared" si="6"/>
        <v>3.9967486786136552</v>
      </c>
    </row>
    <row r="32" spans="1:9" ht="15">
      <c r="A32" s="2">
        <v>0.44</v>
      </c>
      <c r="B32" s="4">
        <v>89.4</v>
      </c>
      <c r="C32" s="2">
        <f t="shared" si="0"/>
        <v>2.0318181818181817</v>
      </c>
      <c r="D32" s="2">
        <f t="shared" si="1"/>
        <v>4.0636363636363635</v>
      </c>
      <c r="E32" s="1">
        <f t="shared" si="2"/>
        <v>18.471074380165287</v>
      </c>
      <c r="F32" s="2">
        <f t="shared" si="3"/>
        <v>1.7522400000000002</v>
      </c>
      <c r="G32" s="2">
        <f t="shared" si="4"/>
        <v>1.6513140495867769</v>
      </c>
      <c r="H32" s="2">
        <f t="shared" si="5"/>
        <v>1.0611185682326623</v>
      </c>
      <c r="I32" s="2">
        <f t="shared" si="6"/>
        <v>4.185976588563295</v>
      </c>
    </row>
    <row r="33" spans="1:9" ht="15">
      <c r="A33" s="2">
        <v>0.46</v>
      </c>
      <c r="B33" s="4"/>
      <c r="C33" s="2"/>
      <c r="D33" s="2"/>
      <c r="E33" s="1"/>
      <c r="F33" s="2"/>
      <c r="G33" s="2"/>
      <c r="H33" s="2"/>
      <c r="I33" s="2"/>
    </row>
    <row r="40" spans="1:25" ht="15">
      <c r="A40" t="s">
        <v>4</v>
      </c>
      <c r="B40">
        <v>0</v>
      </c>
      <c r="C40">
        <v>0.02</v>
      </c>
      <c r="D40">
        <v>0.04</v>
      </c>
      <c r="E40">
        <v>0.06</v>
      </c>
      <c r="F40">
        <v>0.08</v>
      </c>
      <c r="G40">
        <v>0.1</v>
      </c>
      <c r="H40">
        <v>0.12</v>
      </c>
      <c r="I40">
        <v>0.14</v>
      </c>
      <c r="J40">
        <v>0.16</v>
      </c>
      <c r="K40">
        <v>0.18</v>
      </c>
      <c r="L40">
        <v>0.2</v>
      </c>
      <c r="M40">
        <v>0.22</v>
      </c>
      <c r="N40">
        <v>0.24</v>
      </c>
      <c r="O40">
        <v>0.26</v>
      </c>
      <c r="P40">
        <v>0.28</v>
      </c>
      <c r="Q40">
        <v>0.3</v>
      </c>
      <c r="R40">
        <v>0.32</v>
      </c>
      <c r="S40">
        <v>0.34</v>
      </c>
      <c r="T40">
        <v>0.36</v>
      </c>
      <c r="U40">
        <v>0.38</v>
      </c>
      <c r="V40">
        <v>0.4</v>
      </c>
      <c r="W40">
        <v>0.42</v>
      </c>
      <c r="X40">
        <v>0.44</v>
      </c>
      <c r="Y40">
        <v>0.46</v>
      </c>
    </row>
    <row r="41" spans="1:25" ht="15">
      <c r="A41" t="s">
        <v>5</v>
      </c>
      <c r="B41">
        <v>0</v>
      </c>
      <c r="C41">
        <f>B11</f>
        <v>0.2</v>
      </c>
      <c r="D41">
        <f>B12</f>
        <v>0.7</v>
      </c>
      <c r="E41">
        <f>B13</f>
        <v>1.4</v>
      </c>
      <c r="F41">
        <f>B14</f>
        <v>2.6</v>
      </c>
      <c r="G41">
        <f>B15</f>
        <v>4.2</v>
      </c>
      <c r="H41">
        <f>B16</f>
        <v>6.1</v>
      </c>
      <c r="I41">
        <f>B17</f>
        <v>8.4</v>
      </c>
      <c r="J41">
        <f>B18</f>
        <v>11</v>
      </c>
      <c r="K41">
        <f>B19</f>
        <v>14.1</v>
      </c>
      <c r="L41">
        <f>B20</f>
        <v>17.6</v>
      </c>
      <c r="M41">
        <f>B21</f>
        <v>21.7</v>
      </c>
      <c r="N41">
        <f>B22</f>
        <v>25.8</v>
      </c>
      <c r="O41">
        <f>B23</f>
        <v>30.6</v>
      </c>
      <c r="P41">
        <f>B24</f>
        <v>35.9</v>
      </c>
      <c r="Q41">
        <f>B25</f>
        <v>41.3</v>
      </c>
      <c r="R41">
        <f>B26</f>
        <v>47.4</v>
      </c>
      <c r="S41">
        <f>B27</f>
        <v>53.5</v>
      </c>
      <c r="T41">
        <f>B28</f>
        <v>60.8</v>
      </c>
      <c r="U41">
        <f>B29</f>
        <v>67.4</v>
      </c>
      <c r="V41">
        <f>B30</f>
        <v>74.1</v>
      </c>
      <c r="W41">
        <f>B31</f>
        <v>81.5</v>
      </c>
      <c r="X41">
        <f>B32</f>
        <v>89.4</v>
      </c>
      <c r="Y41">
        <f>B33</f>
        <v>0</v>
      </c>
    </row>
    <row r="42" spans="1:25" ht="15">
      <c r="A42" t="s">
        <v>6</v>
      </c>
      <c r="C42" s="2">
        <f>C41/C40/100</f>
        <v>0.1</v>
      </c>
      <c r="D42" s="2">
        <f>D41/D40/100</f>
        <v>0.175</v>
      </c>
      <c r="E42" s="2">
        <f>E41/E40/100</f>
        <v>0.2333333333333333</v>
      </c>
      <c r="F42" s="2">
        <f>F41/F40/100</f>
        <v>0.325</v>
      </c>
      <c r="G42" s="2">
        <f aca="true" t="shared" si="7" ref="G42:P42">G41/G40/100</f>
        <v>0.42</v>
      </c>
      <c r="H42" s="2">
        <f t="shared" si="7"/>
        <v>0.5083333333333333</v>
      </c>
      <c r="I42" s="2">
        <f t="shared" si="7"/>
        <v>0.6</v>
      </c>
      <c r="J42" s="2">
        <f t="shared" si="7"/>
        <v>0.6875</v>
      </c>
      <c r="K42" s="2">
        <f t="shared" si="7"/>
        <v>0.7833333333333333</v>
      </c>
      <c r="L42" s="2">
        <f t="shared" si="7"/>
        <v>0.88</v>
      </c>
      <c r="M42" s="2">
        <f t="shared" si="7"/>
        <v>0.9863636363636362</v>
      </c>
      <c r="N42" s="2">
        <f t="shared" si="7"/>
        <v>1.075</v>
      </c>
      <c r="O42" s="2">
        <f t="shared" si="7"/>
        <v>1.176923076923077</v>
      </c>
      <c r="P42" s="2">
        <f t="shared" si="7"/>
        <v>1.282142857142857</v>
      </c>
      <c r="Q42" s="2">
        <f>Q41/Q40/100</f>
        <v>1.3766666666666665</v>
      </c>
      <c r="R42" s="2">
        <f aca="true" t="shared" si="8" ref="R42:Y42">R41/R40/100</f>
        <v>1.48125</v>
      </c>
      <c r="S42" s="2">
        <f t="shared" si="8"/>
        <v>1.5735294117647058</v>
      </c>
      <c r="T42" s="2">
        <f t="shared" si="8"/>
        <v>1.6888888888888889</v>
      </c>
      <c r="U42" s="2">
        <f t="shared" si="8"/>
        <v>1.773684210526316</v>
      </c>
      <c r="V42" s="2">
        <f t="shared" si="8"/>
        <v>1.8524999999999998</v>
      </c>
      <c r="W42" s="2">
        <f t="shared" si="8"/>
        <v>1.9404761904761907</v>
      </c>
      <c r="X42" s="2">
        <f t="shared" si="8"/>
        <v>2.0318181818181817</v>
      </c>
      <c r="Y42" s="2">
        <f t="shared" si="8"/>
        <v>0</v>
      </c>
    </row>
    <row r="43" spans="1:25" ht="15">
      <c r="A43" t="s">
        <v>22</v>
      </c>
      <c r="C43" s="2">
        <f>C41/C40/50</f>
        <v>0.2</v>
      </c>
      <c r="D43" s="2">
        <f>D41/D40/50</f>
        <v>0.35</v>
      </c>
      <c r="E43" s="2">
        <f aca="true" t="shared" si="9" ref="E43:Y43">E41/E40/50</f>
        <v>0.4666666666666666</v>
      </c>
      <c r="F43" s="2">
        <f t="shared" si="9"/>
        <v>0.65</v>
      </c>
      <c r="G43" s="2">
        <f t="shared" si="9"/>
        <v>0.84</v>
      </c>
      <c r="H43" s="2">
        <f t="shared" si="9"/>
        <v>1.0166666666666666</v>
      </c>
      <c r="I43" s="2">
        <f t="shared" si="9"/>
        <v>1.2</v>
      </c>
      <c r="J43" s="2">
        <f t="shared" si="9"/>
        <v>1.375</v>
      </c>
      <c r="K43" s="2">
        <f t="shared" si="9"/>
        <v>1.5666666666666667</v>
      </c>
      <c r="L43" s="2">
        <f t="shared" si="9"/>
        <v>1.76</v>
      </c>
      <c r="M43" s="2">
        <f t="shared" si="9"/>
        <v>1.9727272727272724</v>
      </c>
      <c r="N43" s="2">
        <f t="shared" si="9"/>
        <v>2.15</v>
      </c>
      <c r="O43" s="2">
        <f t="shared" si="9"/>
        <v>2.353846153846154</v>
      </c>
      <c r="P43" s="2">
        <f t="shared" si="9"/>
        <v>2.564285714285714</v>
      </c>
      <c r="Q43" s="2">
        <f t="shared" si="9"/>
        <v>2.753333333333333</v>
      </c>
      <c r="R43" s="2">
        <f t="shared" si="9"/>
        <v>2.9625</v>
      </c>
      <c r="S43" s="2">
        <f t="shared" si="9"/>
        <v>3.1470588235294117</v>
      </c>
      <c r="T43" s="2">
        <f t="shared" si="9"/>
        <v>3.3777777777777778</v>
      </c>
      <c r="U43" s="2">
        <f t="shared" si="9"/>
        <v>3.547368421052632</v>
      </c>
      <c r="V43" s="2">
        <f t="shared" si="9"/>
        <v>3.7049999999999996</v>
      </c>
      <c r="W43" s="2">
        <f t="shared" si="9"/>
        <v>3.8809523809523814</v>
      </c>
      <c r="X43" s="2">
        <f t="shared" si="9"/>
        <v>4.0636363636363635</v>
      </c>
      <c r="Y43" s="2">
        <f t="shared" si="9"/>
        <v>0</v>
      </c>
    </row>
    <row r="44" spans="1:25" ht="15">
      <c r="A44" t="s">
        <v>7</v>
      </c>
      <c r="C44" s="1">
        <f>C43*C43/C41*100</f>
        <v>20.000000000000004</v>
      </c>
      <c r="D44" s="1">
        <f aca="true" t="shared" si="10" ref="D44:Y44">D43*D43/D41*100</f>
        <v>17.5</v>
      </c>
      <c r="E44" s="1">
        <f t="shared" si="10"/>
        <v>15.555555555555554</v>
      </c>
      <c r="F44" s="1">
        <f t="shared" si="10"/>
        <v>16.25</v>
      </c>
      <c r="G44" s="1">
        <f t="shared" si="10"/>
        <v>16.799999999999997</v>
      </c>
      <c r="H44" s="1">
        <f t="shared" si="10"/>
        <v>16.944444444444446</v>
      </c>
      <c r="I44" s="1">
        <f t="shared" si="10"/>
        <v>17.14285714285714</v>
      </c>
      <c r="J44" s="1">
        <f t="shared" si="10"/>
        <v>17.1875</v>
      </c>
      <c r="K44" s="1">
        <f t="shared" si="10"/>
        <v>17.40740740740741</v>
      </c>
      <c r="L44" s="1">
        <f t="shared" si="10"/>
        <v>17.599999999999998</v>
      </c>
      <c r="M44" s="1">
        <f t="shared" si="10"/>
        <v>17.933884297520656</v>
      </c>
      <c r="N44" s="1">
        <f t="shared" si="10"/>
        <v>17.916666666666664</v>
      </c>
      <c r="O44" s="1">
        <f t="shared" si="10"/>
        <v>18.106508875739642</v>
      </c>
      <c r="P44" s="1">
        <f t="shared" si="10"/>
        <v>18.316326530612244</v>
      </c>
      <c r="Q44" s="1">
        <f t="shared" si="10"/>
        <v>18.35555555555555</v>
      </c>
      <c r="R44" s="1">
        <f t="shared" si="10"/>
        <v>18.515625</v>
      </c>
      <c r="S44" s="1">
        <f t="shared" si="10"/>
        <v>18.512110726643595</v>
      </c>
      <c r="T44" s="1">
        <f t="shared" si="10"/>
        <v>18.765432098765434</v>
      </c>
      <c r="U44" s="1">
        <f t="shared" si="10"/>
        <v>18.670360110803326</v>
      </c>
      <c r="V44" s="1">
        <f t="shared" si="10"/>
        <v>18.525</v>
      </c>
      <c r="W44" s="1">
        <f t="shared" si="10"/>
        <v>18.48072562358277</v>
      </c>
      <c r="X44" s="1">
        <f t="shared" si="10"/>
        <v>18.471074380165287</v>
      </c>
      <c r="Y44" s="1" t="e">
        <f t="shared" si="10"/>
        <v>#DIV/0!</v>
      </c>
    </row>
    <row r="45" spans="1:25" ht="15">
      <c r="A45" t="s">
        <v>8</v>
      </c>
      <c r="C45" s="2">
        <f aca="true" t="shared" si="11" ref="C45:H45">$F$5*9.8*C41/100/1000</f>
        <v>0.003920000000000001</v>
      </c>
      <c r="D45" s="2">
        <f t="shared" si="11"/>
        <v>0.013720000000000001</v>
      </c>
      <c r="E45" s="2">
        <f t="shared" si="11"/>
        <v>0.027440000000000003</v>
      </c>
      <c r="F45" s="2">
        <f t="shared" si="11"/>
        <v>0.050960000000000005</v>
      </c>
      <c r="G45" s="2">
        <f t="shared" si="11"/>
        <v>0.08232000000000002</v>
      </c>
      <c r="H45" s="2">
        <f t="shared" si="11"/>
        <v>0.11956</v>
      </c>
      <c r="I45" s="2">
        <f aca="true" t="shared" si="12" ref="I45:Q45">0.2*9.8*I41/100</f>
        <v>0.16464</v>
      </c>
      <c r="J45" s="2">
        <f t="shared" si="12"/>
        <v>0.2156</v>
      </c>
      <c r="K45" s="2">
        <f t="shared" si="12"/>
        <v>0.27636000000000005</v>
      </c>
      <c r="L45" s="2">
        <f t="shared" si="12"/>
        <v>0.3449600000000001</v>
      </c>
      <c r="M45" s="2">
        <f t="shared" si="12"/>
        <v>0.42532000000000003</v>
      </c>
      <c r="N45" s="2">
        <f t="shared" si="12"/>
        <v>0.50568</v>
      </c>
      <c r="O45" s="2">
        <f t="shared" si="12"/>
        <v>0.5997600000000001</v>
      </c>
      <c r="P45" s="2">
        <f t="shared" si="12"/>
        <v>0.70364</v>
      </c>
      <c r="Q45" s="2">
        <f t="shared" si="12"/>
        <v>0.8094800000000001</v>
      </c>
      <c r="R45" s="2">
        <f>0.2*9.8*R41/100</f>
        <v>0.9290400000000001</v>
      </c>
      <c r="S45" s="2">
        <f aca="true" t="shared" si="13" ref="S45:Y45">0.2*9.8*S41/100</f>
        <v>1.0486000000000002</v>
      </c>
      <c r="T45" s="2">
        <f t="shared" si="13"/>
        <v>1.19168</v>
      </c>
      <c r="U45" s="2">
        <f t="shared" si="13"/>
        <v>1.3210400000000002</v>
      </c>
      <c r="V45" s="2">
        <f t="shared" si="13"/>
        <v>1.4523599999999999</v>
      </c>
      <c r="W45" s="2">
        <f t="shared" si="13"/>
        <v>1.5974000000000002</v>
      </c>
      <c r="X45" s="2">
        <f t="shared" si="13"/>
        <v>1.7522400000000002</v>
      </c>
      <c r="Y45" s="2">
        <f t="shared" si="13"/>
        <v>0</v>
      </c>
    </row>
    <row r="46" spans="1:25" ht="15">
      <c r="A46" t="s">
        <v>9</v>
      </c>
      <c r="C46" s="2">
        <f>$F$5*C43*C43/1000</f>
        <v>0.008</v>
      </c>
      <c r="D46" s="2">
        <f>$F$5*D43*D43/1000</f>
        <v>0.0245</v>
      </c>
      <c r="E46" s="2">
        <f>$F$5*E43*E43/1000</f>
        <v>0.04355555555555555</v>
      </c>
      <c r="F46" s="2">
        <f>$F$5*F43*F43/1000</f>
        <v>0.0845</v>
      </c>
      <c r="G46" s="2">
        <f>$F$5*G43*G43/1000</f>
        <v>0.14112</v>
      </c>
      <c r="H46" s="2">
        <f aca="true" t="shared" si="14" ref="H46:Y46">0.2*H43*H43</f>
        <v>0.20672222222222222</v>
      </c>
      <c r="I46" s="2">
        <f t="shared" si="14"/>
        <v>0.288</v>
      </c>
      <c r="J46" s="2">
        <f t="shared" si="14"/>
        <v>0.37812500000000004</v>
      </c>
      <c r="K46" s="2">
        <f t="shared" si="14"/>
        <v>0.49088888888888893</v>
      </c>
      <c r="L46" s="2">
        <f t="shared" si="14"/>
        <v>0.6195200000000001</v>
      </c>
      <c r="M46" s="2">
        <f t="shared" si="14"/>
        <v>0.7783305785123965</v>
      </c>
      <c r="N46" s="2">
        <f t="shared" si="14"/>
        <v>0.9245</v>
      </c>
      <c r="O46" s="2">
        <f t="shared" si="14"/>
        <v>1.1081183431952664</v>
      </c>
      <c r="P46" s="2">
        <f t="shared" si="14"/>
        <v>1.3151122448979589</v>
      </c>
      <c r="Q46" s="2">
        <f t="shared" si="14"/>
        <v>1.5161688888888887</v>
      </c>
      <c r="R46" s="2">
        <f t="shared" si="14"/>
        <v>1.7552812500000001</v>
      </c>
      <c r="S46" s="2">
        <f t="shared" si="14"/>
        <v>1.980795847750865</v>
      </c>
      <c r="T46" s="2">
        <f t="shared" si="14"/>
        <v>2.2818765432098767</v>
      </c>
      <c r="U46" s="2">
        <f t="shared" si="14"/>
        <v>2.516764542936289</v>
      </c>
      <c r="V46" s="2">
        <f t="shared" si="14"/>
        <v>2.745405</v>
      </c>
      <c r="W46" s="2">
        <f t="shared" si="14"/>
        <v>3.0123582766439916</v>
      </c>
      <c r="X46" s="2">
        <f t="shared" si="14"/>
        <v>3.3026280991735537</v>
      </c>
      <c r="Y46" s="2">
        <f t="shared" si="14"/>
        <v>0</v>
      </c>
    </row>
    <row r="47" spans="1:25" ht="15">
      <c r="A47" t="s">
        <v>20</v>
      </c>
      <c r="C47" s="2">
        <f>C45/C46</f>
        <v>0.4900000000000001</v>
      </c>
      <c r="D47" s="2">
        <f aca="true" t="shared" si="15" ref="D47:Y47">D45/D46</f>
        <v>0.56</v>
      </c>
      <c r="E47" s="2">
        <f t="shared" si="15"/>
        <v>0.6300000000000001</v>
      </c>
      <c r="F47" s="2">
        <f t="shared" si="15"/>
        <v>0.6030769230769231</v>
      </c>
      <c r="G47" s="2">
        <f t="shared" si="15"/>
        <v>0.5833333333333335</v>
      </c>
      <c r="H47" s="2">
        <f t="shared" si="15"/>
        <v>0.5783606557377049</v>
      </c>
      <c r="I47" s="2">
        <f t="shared" si="15"/>
        <v>0.5716666666666668</v>
      </c>
      <c r="J47" s="2">
        <f t="shared" si="15"/>
        <v>0.5701818181818181</v>
      </c>
      <c r="K47" s="2">
        <f t="shared" si="15"/>
        <v>0.5629787234042554</v>
      </c>
      <c r="L47" s="2">
        <f t="shared" si="15"/>
        <v>0.5568181818181819</v>
      </c>
      <c r="M47" s="2">
        <f t="shared" si="15"/>
        <v>0.546451612903226</v>
      </c>
      <c r="N47" s="2">
        <f t="shared" si="15"/>
        <v>0.5469767441860466</v>
      </c>
      <c r="O47" s="2">
        <f t="shared" si="15"/>
        <v>0.5412418300653595</v>
      </c>
      <c r="P47" s="2">
        <f t="shared" si="15"/>
        <v>0.5350417827298052</v>
      </c>
      <c r="Q47" s="2">
        <f t="shared" si="15"/>
        <v>0.5338983050847459</v>
      </c>
      <c r="R47" s="2">
        <f t="shared" si="15"/>
        <v>0.5292827004219409</v>
      </c>
      <c r="S47" s="2">
        <f t="shared" si="15"/>
        <v>0.5293831775700936</v>
      </c>
      <c r="T47" s="2">
        <f t="shared" si="15"/>
        <v>0.5222368421052631</v>
      </c>
      <c r="U47" s="2">
        <f t="shared" si="15"/>
        <v>0.5248961424332343</v>
      </c>
      <c r="V47" s="2">
        <f t="shared" si="15"/>
        <v>0.5290148448043185</v>
      </c>
      <c r="W47" s="2">
        <f t="shared" si="15"/>
        <v>0.530282208588957</v>
      </c>
      <c r="X47" s="2">
        <f t="shared" si="15"/>
        <v>0.5305592841163311</v>
      </c>
      <c r="Y47" s="2" t="e">
        <f t="shared" si="15"/>
        <v>#DIV/0!</v>
      </c>
    </row>
    <row r="49" spans="1:25" ht="15">
      <c r="A49" t="s">
        <v>10</v>
      </c>
      <c r="C49" s="1">
        <f>C43/C40</f>
        <v>10</v>
      </c>
      <c r="D49" s="1">
        <f>D43/D40</f>
        <v>8.75</v>
      </c>
      <c r="E49" s="1">
        <f>E43/E40</f>
        <v>7.777777777777778</v>
      </c>
      <c r="F49" s="1">
        <f aca="true" t="shared" si="16" ref="F49:Y49">F43/F40</f>
        <v>8.125</v>
      </c>
      <c r="G49" s="1">
        <f t="shared" si="16"/>
        <v>8.399999999999999</v>
      </c>
      <c r="H49" s="1">
        <f t="shared" si="16"/>
        <v>8.472222222222221</v>
      </c>
      <c r="I49" s="1">
        <f t="shared" si="16"/>
        <v>8.571428571428571</v>
      </c>
      <c r="J49" s="1">
        <f t="shared" si="16"/>
        <v>8.59375</v>
      </c>
      <c r="K49" s="1">
        <f t="shared" si="16"/>
        <v>8.703703703703704</v>
      </c>
      <c r="L49" s="1">
        <f t="shared" si="16"/>
        <v>8.799999999999999</v>
      </c>
      <c r="M49" s="1">
        <f t="shared" si="16"/>
        <v>8.96694214876033</v>
      </c>
      <c r="N49" s="1">
        <f t="shared" si="16"/>
        <v>8.958333333333334</v>
      </c>
      <c r="O49" s="1">
        <f t="shared" si="16"/>
        <v>9.053254437869823</v>
      </c>
      <c r="P49" s="1">
        <f t="shared" si="16"/>
        <v>9.15816326530612</v>
      </c>
      <c r="Q49" s="1">
        <f t="shared" si="16"/>
        <v>9.177777777777777</v>
      </c>
      <c r="R49" s="1">
        <f t="shared" si="16"/>
        <v>9.2578125</v>
      </c>
      <c r="S49" s="1">
        <f t="shared" si="16"/>
        <v>9.2560553633218</v>
      </c>
      <c r="T49" s="1">
        <f t="shared" si="16"/>
        <v>9.382716049382717</v>
      </c>
      <c r="U49" s="1">
        <f t="shared" si="16"/>
        <v>9.335180055401663</v>
      </c>
      <c r="V49" s="1">
        <f t="shared" si="16"/>
        <v>9.2625</v>
      </c>
      <c r="W49" s="1">
        <f t="shared" si="16"/>
        <v>9.240362811791385</v>
      </c>
      <c r="X49" s="1">
        <f t="shared" si="16"/>
        <v>9.235537190082644</v>
      </c>
      <c r="Y49" s="1">
        <f t="shared" si="16"/>
        <v>0</v>
      </c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Y49"/>
  <sheetViews>
    <sheetView zoomScalePageLayoutView="0" workbookViewId="0" topLeftCell="A1">
      <selection activeCell="L33" sqref="L33"/>
    </sheetView>
  </sheetViews>
  <sheetFormatPr defaultColWidth="11.421875" defaultRowHeight="15"/>
  <sheetData>
    <row r="2" spans="1:5" ht="15">
      <c r="A2" t="s">
        <v>11</v>
      </c>
      <c r="C2" t="s">
        <v>12</v>
      </c>
      <c r="E2" t="s">
        <v>13</v>
      </c>
    </row>
    <row r="3" ht="15">
      <c r="C3" t="s">
        <v>36</v>
      </c>
    </row>
    <row r="4" ht="15">
      <c r="E4" t="s">
        <v>23</v>
      </c>
    </row>
    <row r="5" spans="5:7" ht="15">
      <c r="E5" t="s">
        <v>21</v>
      </c>
      <c r="F5" s="3">
        <v>100</v>
      </c>
      <c r="G5" t="s">
        <v>24</v>
      </c>
    </row>
    <row r="6" ht="15">
      <c r="B6" t="s">
        <v>25</v>
      </c>
    </row>
    <row r="8" spans="1:9" ht="15">
      <c r="A8" t="s">
        <v>0</v>
      </c>
      <c r="B8" t="s">
        <v>1</v>
      </c>
      <c r="C8" t="s">
        <v>2</v>
      </c>
      <c r="D8" t="s">
        <v>14</v>
      </c>
      <c r="E8" t="s">
        <v>15</v>
      </c>
      <c r="F8" t="s">
        <v>17</v>
      </c>
      <c r="G8" t="s">
        <v>30</v>
      </c>
      <c r="H8" t="s">
        <v>20</v>
      </c>
      <c r="I8" t="s">
        <v>26</v>
      </c>
    </row>
    <row r="9" spans="3:9" ht="15">
      <c r="C9" t="s">
        <v>3</v>
      </c>
      <c r="D9" t="s">
        <v>3</v>
      </c>
      <c r="E9" t="s">
        <v>16</v>
      </c>
      <c r="F9" t="s">
        <v>18</v>
      </c>
      <c r="G9" t="s">
        <v>19</v>
      </c>
      <c r="I9" t="s">
        <v>27</v>
      </c>
    </row>
    <row r="10" spans="1:4" ht="15">
      <c r="A10" s="2">
        <v>0</v>
      </c>
      <c r="B10" s="5">
        <v>0</v>
      </c>
      <c r="C10" s="2">
        <v>0</v>
      </c>
      <c r="D10" s="2">
        <v>0</v>
      </c>
    </row>
    <row r="11" spans="1:9" ht="15">
      <c r="A11" s="2">
        <v>0.02</v>
      </c>
      <c r="B11" s="5">
        <v>0.2</v>
      </c>
      <c r="C11" s="2">
        <f>B11/A11/100</f>
        <v>0.1</v>
      </c>
      <c r="D11" s="2">
        <f>2*B11/A11/100</f>
        <v>0.2</v>
      </c>
      <c r="E11" s="1">
        <f>D11*D11/B11*100</f>
        <v>20.000000000000004</v>
      </c>
      <c r="F11" s="2">
        <f>$F$5*9.8*B11/100/1000</f>
        <v>0.0019600000000000004</v>
      </c>
      <c r="G11" s="2">
        <f>0.5*$F$5*D11*D11/1000</f>
        <v>0.002</v>
      </c>
      <c r="H11" s="2">
        <f>F11/G11</f>
        <v>0.9800000000000002</v>
      </c>
      <c r="I11" s="2">
        <f>SQRT(2*9.8*B11/100)</f>
        <v>0.19798989873223333</v>
      </c>
    </row>
    <row r="12" spans="1:21" ht="15">
      <c r="A12" s="2">
        <v>0.04</v>
      </c>
      <c r="B12" s="5">
        <v>0.7</v>
      </c>
      <c r="C12" s="2">
        <f aca="true" t="shared" si="0" ref="C12:C30">B12/A12/100</f>
        <v>0.175</v>
      </c>
      <c r="D12" s="2">
        <f aca="true" t="shared" si="1" ref="D12:D30">2*B12/A12/100</f>
        <v>0.35</v>
      </c>
      <c r="E12" s="1">
        <f aca="true" t="shared" si="2" ref="E12:E30">D12*D12/B12*100</f>
        <v>17.5</v>
      </c>
      <c r="F12" s="2">
        <f aca="true" t="shared" si="3" ref="F12:F30">$F$5*9.8*B12/100/1000</f>
        <v>0.006860000000000001</v>
      </c>
      <c r="G12" s="2">
        <f aca="true" t="shared" si="4" ref="G12:G30">0.5*$F$5*D12*D12/1000</f>
        <v>0.006125</v>
      </c>
      <c r="H12" s="2">
        <f aca="true" t="shared" si="5" ref="H12:H30">F12/G12</f>
        <v>1.12</v>
      </c>
      <c r="I12" s="2">
        <f aca="true" t="shared" si="6" ref="I12:I30">SQRT(2*9.8*B12/100)</f>
        <v>0.3704051835490427</v>
      </c>
      <c r="J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ht="15">
      <c r="A13" s="2">
        <v>0.06</v>
      </c>
      <c r="B13" s="5">
        <v>1.2</v>
      </c>
      <c r="C13" s="2">
        <f t="shared" si="0"/>
        <v>0.2</v>
      </c>
      <c r="D13" s="2">
        <f t="shared" si="1"/>
        <v>0.4</v>
      </c>
      <c r="E13" s="1">
        <f t="shared" si="2"/>
        <v>13.333333333333336</v>
      </c>
      <c r="F13" s="2">
        <f t="shared" si="3"/>
        <v>0.01176</v>
      </c>
      <c r="G13" s="2">
        <f t="shared" si="4"/>
        <v>0.008</v>
      </c>
      <c r="H13" s="2">
        <f t="shared" si="5"/>
        <v>1.47</v>
      </c>
      <c r="I13" s="2">
        <f t="shared" si="6"/>
        <v>0.48497422611928565</v>
      </c>
      <c r="J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ht="15">
      <c r="A14" s="2">
        <v>0.08</v>
      </c>
      <c r="B14" s="5">
        <v>2.9</v>
      </c>
      <c r="C14" s="2">
        <f t="shared" si="0"/>
        <v>0.3625</v>
      </c>
      <c r="D14" s="2">
        <f t="shared" si="1"/>
        <v>0.725</v>
      </c>
      <c r="E14" s="1">
        <f t="shared" si="2"/>
        <v>18.125000000000004</v>
      </c>
      <c r="F14" s="2">
        <f t="shared" si="3"/>
        <v>0.028420000000000004</v>
      </c>
      <c r="G14" s="2">
        <f t="shared" si="4"/>
        <v>0.02628125</v>
      </c>
      <c r="H14" s="2">
        <f t="shared" si="5"/>
        <v>1.0813793103448277</v>
      </c>
      <c r="I14" s="2">
        <f t="shared" si="6"/>
        <v>0.7539230729988305</v>
      </c>
      <c r="J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15">
      <c r="A15" s="2">
        <v>0.1</v>
      </c>
      <c r="B15" s="5">
        <v>4.8</v>
      </c>
      <c r="C15" s="2">
        <f t="shared" si="0"/>
        <v>0.4799999999999999</v>
      </c>
      <c r="D15" s="2">
        <f t="shared" si="1"/>
        <v>0.9599999999999999</v>
      </c>
      <c r="E15" s="1">
        <f t="shared" si="2"/>
        <v>19.199999999999996</v>
      </c>
      <c r="F15" s="2">
        <f t="shared" si="3"/>
        <v>0.04704</v>
      </c>
      <c r="G15" s="2">
        <f t="shared" si="4"/>
        <v>0.04607999999999998</v>
      </c>
      <c r="H15" s="2">
        <f t="shared" si="5"/>
        <v>1.0208333333333337</v>
      </c>
      <c r="I15" s="2">
        <f t="shared" si="6"/>
        <v>0.9699484522385713</v>
      </c>
      <c r="J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15">
      <c r="A16" s="2">
        <v>0.12</v>
      </c>
      <c r="B16" s="5">
        <v>6.9</v>
      </c>
      <c r="C16" s="2">
        <f t="shared" si="0"/>
        <v>0.5750000000000001</v>
      </c>
      <c r="D16" s="2">
        <f t="shared" si="1"/>
        <v>1.1500000000000001</v>
      </c>
      <c r="E16" s="1">
        <f t="shared" si="2"/>
        <v>19.166666666666668</v>
      </c>
      <c r="F16" s="2">
        <f t="shared" si="3"/>
        <v>0.06762</v>
      </c>
      <c r="G16" s="2">
        <f t="shared" si="4"/>
        <v>0.06612500000000002</v>
      </c>
      <c r="H16" s="2">
        <f t="shared" si="5"/>
        <v>1.0226086956521736</v>
      </c>
      <c r="I16" s="2">
        <f t="shared" si="6"/>
        <v>1.1629273408085306</v>
      </c>
      <c r="J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15">
      <c r="A17" s="2">
        <v>0.14</v>
      </c>
      <c r="B17" s="5">
        <v>9.4</v>
      </c>
      <c r="C17" s="2">
        <f t="shared" si="0"/>
        <v>0.6714285714285714</v>
      </c>
      <c r="D17" s="2">
        <f t="shared" si="1"/>
        <v>1.3428571428571427</v>
      </c>
      <c r="E17" s="1">
        <f t="shared" si="2"/>
        <v>19.18367346938775</v>
      </c>
      <c r="F17" s="2">
        <f t="shared" si="3"/>
        <v>0.09212000000000002</v>
      </c>
      <c r="G17" s="2">
        <f t="shared" si="4"/>
        <v>0.09016326530612244</v>
      </c>
      <c r="H17" s="2">
        <f t="shared" si="5"/>
        <v>1.0217021276595748</v>
      </c>
      <c r="I17" s="2">
        <f t="shared" si="6"/>
        <v>1.3573503600765722</v>
      </c>
      <c r="J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9" ht="15">
      <c r="A18" s="2">
        <v>0.16</v>
      </c>
      <c r="B18" s="5">
        <v>12.3</v>
      </c>
      <c r="C18" s="2">
        <f t="shared" si="0"/>
        <v>0.76875</v>
      </c>
      <c r="D18" s="2">
        <f t="shared" si="1"/>
        <v>1.5375</v>
      </c>
      <c r="E18" s="1">
        <f t="shared" si="2"/>
        <v>19.21875</v>
      </c>
      <c r="F18" s="2">
        <f t="shared" si="3"/>
        <v>0.12054000000000002</v>
      </c>
      <c r="G18" s="2">
        <f t="shared" si="4"/>
        <v>0.1181953125</v>
      </c>
      <c r="H18" s="2">
        <f t="shared" si="5"/>
        <v>1.019837398373984</v>
      </c>
      <c r="I18" s="2">
        <f t="shared" si="6"/>
        <v>1.5526751108973185</v>
      </c>
    </row>
    <row r="19" spans="1:21" ht="15">
      <c r="A19" s="2">
        <v>0.18</v>
      </c>
      <c r="B19" s="5">
        <v>15.5</v>
      </c>
      <c r="C19" s="2">
        <f t="shared" si="0"/>
        <v>0.8611111111111112</v>
      </c>
      <c r="D19" s="2">
        <f t="shared" si="1"/>
        <v>1.7222222222222223</v>
      </c>
      <c r="E19" s="1">
        <f t="shared" si="2"/>
        <v>19.135802469135808</v>
      </c>
      <c r="F19" s="2">
        <f t="shared" si="3"/>
        <v>0.1519</v>
      </c>
      <c r="G19" s="2">
        <f t="shared" si="4"/>
        <v>0.14830246913580247</v>
      </c>
      <c r="H19" s="2">
        <f t="shared" si="5"/>
        <v>1.024258064516129</v>
      </c>
      <c r="I19" s="2">
        <f t="shared" si="6"/>
        <v>1.7429859437184225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9" ht="15">
      <c r="A20" s="2">
        <v>0.2</v>
      </c>
      <c r="B20" s="5">
        <v>19.2</v>
      </c>
      <c r="C20" s="2">
        <f t="shared" si="0"/>
        <v>0.9599999999999999</v>
      </c>
      <c r="D20" s="2">
        <f t="shared" si="1"/>
        <v>1.9199999999999997</v>
      </c>
      <c r="E20" s="1">
        <f t="shared" si="2"/>
        <v>19.199999999999996</v>
      </c>
      <c r="F20" s="2">
        <f t="shared" si="3"/>
        <v>0.18816</v>
      </c>
      <c r="G20" s="2">
        <f t="shared" si="4"/>
        <v>0.18431999999999993</v>
      </c>
      <c r="H20" s="2">
        <f t="shared" si="5"/>
        <v>1.0208333333333337</v>
      </c>
      <c r="I20" s="2">
        <f t="shared" si="6"/>
        <v>1.9398969044771426</v>
      </c>
    </row>
    <row r="21" spans="1:9" ht="15">
      <c r="A21" s="2">
        <v>0.22</v>
      </c>
      <c r="B21" s="5">
        <v>23.2</v>
      </c>
      <c r="C21" s="2">
        <f t="shared" si="0"/>
        <v>1.0545454545454545</v>
      </c>
      <c r="D21" s="2">
        <f t="shared" si="1"/>
        <v>2.109090909090909</v>
      </c>
      <c r="E21" s="1">
        <f t="shared" si="2"/>
        <v>19.17355371900826</v>
      </c>
      <c r="F21" s="2">
        <f t="shared" si="3"/>
        <v>0.22736000000000003</v>
      </c>
      <c r="G21" s="2">
        <f t="shared" si="4"/>
        <v>0.2224132231404958</v>
      </c>
      <c r="H21" s="2">
        <f t="shared" si="5"/>
        <v>1.0222413793103453</v>
      </c>
      <c r="I21" s="2">
        <f t="shared" si="6"/>
        <v>2.1324164696418944</v>
      </c>
    </row>
    <row r="22" spans="1:9" ht="15">
      <c r="A22" s="2">
        <v>0.24</v>
      </c>
      <c r="B22" s="5">
        <v>27.2</v>
      </c>
      <c r="C22" s="2">
        <f t="shared" si="0"/>
        <v>1.1333333333333333</v>
      </c>
      <c r="D22" s="2">
        <f t="shared" si="1"/>
        <v>2.2666666666666666</v>
      </c>
      <c r="E22" s="1">
        <f t="shared" si="2"/>
        <v>18.888888888888886</v>
      </c>
      <c r="F22" s="2">
        <f t="shared" si="3"/>
        <v>0.2665600000000001</v>
      </c>
      <c r="G22" s="2">
        <f t="shared" si="4"/>
        <v>0.25688888888888883</v>
      </c>
      <c r="H22" s="2">
        <f t="shared" si="5"/>
        <v>1.03764705882353</v>
      </c>
      <c r="I22" s="2">
        <f t="shared" si="6"/>
        <v>2.30893915034589</v>
      </c>
    </row>
    <row r="23" spans="1:9" ht="15">
      <c r="A23" s="2">
        <v>0.26</v>
      </c>
      <c r="B23" s="5">
        <v>33.2</v>
      </c>
      <c r="C23" s="2">
        <f t="shared" si="0"/>
        <v>1.2769230769230768</v>
      </c>
      <c r="D23" s="2">
        <f t="shared" si="1"/>
        <v>2.5538461538461537</v>
      </c>
      <c r="E23" s="1">
        <f t="shared" si="2"/>
        <v>19.64497041420118</v>
      </c>
      <c r="F23" s="2">
        <f t="shared" si="3"/>
        <v>0.3253600000000001</v>
      </c>
      <c r="G23" s="2">
        <f t="shared" si="4"/>
        <v>0.32610650887573955</v>
      </c>
      <c r="H23" s="2">
        <f t="shared" si="5"/>
        <v>0.9977108433734946</v>
      </c>
      <c r="I23" s="2">
        <f t="shared" si="6"/>
        <v>2.550921402160404</v>
      </c>
    </row>
    <row r="24" spans="1:9" ht="15">
      <c r="A24" s="2">
        <v>0.28</v>
      </c>
      <c r="B24" s="5">
        <v>38.5</v>
      </c>
      <c r="C24" s="2">
        <f t="shared" si="0"/>
        <v>1.375</v>
      </c>
      <c r="D24" s="2">
        <f t="shared" si="1"/>
        <v>2.75</v>
      </c>
      <c r="E24" s="1">
        <f t="shared" si="2"/>
        <v>19.642857142857142</v>
      </c>
      <c r="F24" s="2">
        <f t="shared" si="3"/>
        <v>0.3773000000000001</v>
      </c>
      <c r="G24" s="2">
        <f t="shared" si="4"/>
        <v>0.378125</v>
      </c>
      <c r="H24" s="2">
        <f t="shared" si="5"/>
        <v>0.997818181818182</v>
      </c>
      <c r="I24" s="2">
        <f t="shared" si="6"/>
        <v>2.7469983618488016</v>
      </c>
    </row>
    <row r="25" spans="1:9" ht="15">
      <c r="A25" s="2">
        <v>0.3</v>
      </c>
      <c r="B25" s="5">
        <v>43.9</v>
      </c>
      <c r="C25" s="2">
        <f t="shared" si="0"/>
        <v>1.4633333333333334</v>
      </c>
      <c r="D25" s="2">
        <f t="shared" si="1"/>
        <v>2.9266666666666667</v>
      </c>
      <c r="E25" s="1">
        <f t="shared" si="2"/>
        <v>19.511111111111113</v>
      </c>
      <c r="F25" s="2">
        <f t="shared" si="3"/>
        <v>0.43022000000000005</v>
      </c>
      <c r="G25" s="2">
        <f t="shared" si="4"/>
        <v>0.4282688888888889</v>
      </c>
      <c r="H25" s="2">
        <f t="shared" si="5"/>
        <v>1.0045558086560364</v>
      </c>
      <c r="I25" s="2">
        <f t="shared" si="6"/>
        <v>2.933325757565975</v>
      </c>
    </row>
    <row r="26" spans="1:9" ht="15">
      <c r="A26" s="2">
        <v>0.32</v>
      </c>
      <c r="B26" s="5">
        <v>50</v>
      </c>
      <c r="C26" s="2">
        <f t="shared" si="0"/>
        <v>1.5625</v>
      </c>
      <c r="D26" s="2">
        <f t="shared" si="1"/>
        <v>3.125</v>
      </c>
      <c r="E26" s="1">
        <f t="shared" si="2"/>
        <v>19.53125</v>
      </c>
      <c r="F26" s="2">
        <f t="shared" si="3"/>
        <v>0.49000000000000005</v>
      </c>
      <c r="G26" s="2">
        <f t="shared" si="4"/>
        <v>0.48828125</v>
      </c>
      <c r="H26" s="2">
        <f t="shared" si="5"/>
        <v>1.0035200000000002</v>
      </c>
      <c r="I26" s="2">
        <f t="shared" si="6"/>
        <v>3.1304951684997055</v>
      </c>
    </row>
    <row r="27" spans="1:9" ht="15">
      <c r="A27" s="2">
        <v>0.34</v>
      </c>
      <c r="B27" s="5">
        <v>56</v>
      </c>
      <c r="C27" s="2">
        <f t="shared" si="0"/>
        <v>1.6470588235294117</v>
      </c>
      <c r="D27" s="2">
        <f t="shared" si="1"/>
        <v>3.2941176470588234</v>
      </c>
      <c r="E27" s="1">
        <f t="shared" si="2"/>
        <v>19.377162629757784</v>
      </c>
      <c r="F27" s="2">
        <f t="shared" si="3"/>
        <v>0.5488000000000001</v>
      </c>
      <c r="G27" s="2">
        <f t="shared" si="4"/>
        <v>0.5425605536332179</v>
      </c>
      <c r="H27" s="2">
        <f t="shared" si="5"/>
        <v>1.0115000000000003</v>
      </c>
      <c r="I27" s="2">
        <f t="shared" si="6"/>
        <v>3.313004678535785</v>
      </c>
    </row>
    <row r="28" spans="1:9" ht="15">
      <c r="A28" s="2">
        <v>0.36</v>
      </c>
      <c r="B28" s="5">
        <v>62.5</v>
      </c>
      <c r="C28" s="2">
        <f t="shared" si="0"/>
        <v>1.7361111111111112</v>
      </c>
      <c r="D28" s="2">
        <f t="shared" si="1"/>
        <v>3.4722222222222223</v>
      </c>
      <c r="E28" s="1">
        <f t="shared" si="2"/>
        <v>19.290123456790123</v>
      </c>
      <c r="F28" s="2">
        <f t="shared" si="3"/>
        <v>0.6125000000000002</v>
      </c>
      <c r="G28" s="2">
        <f t="shared" si="4"/>
        <v>0.6028163580246914</v>
      </c>
      <c r="H28" s="2">
        <f t="shared" si="5"/>
        <v>1.0160640000000003</v>
      </c>
      <c r="I28" s="2">
        <f t="shared" si="6"/>
        <v>3.5</v>
      </c>
    </row>
    <row r="29" spans="1:9" ht="15">
      <c r="A29" s="2">
        <v>0.38</v>
      </c>
      <c r="B29" s="5">
        <v>69.9</v>
      </c>
      <c r="C29" s="2">
        <f t="shared" si="0"/>
        <v>1.8394736842105266</v>
      </c>
      <c r="D29" s="2">
        <f t="shared" si="1"/>
        <v>3.678947368421053</v>
      </c>
      <c r="E29" s="1">
        <f t="shared" si="2"/>
        <v>19.3628808864266</v>
      </c>
      <c r="F29" s="2">
        <f t="shared" si="3"/>
        <v>0.6850200000000001</v>
      </c>
      <c r="G29" s="2">
        <f t="shared" si="4"/>
        <v>0.6767326869806096</v>
      </c>
      <c r="H29" s="2">
        <f t="shared" si="5"/>
        <v>1.0122460658082975</v>
      </c>
      <c r="I29" s="2">
        <f t="shared" si="6"/>
        <v>3.7014051385926403</v>
      </c>
    </row>
    <row r="30" spans="1:9" ht="15">
      <c r="A30" s="2">
        <v>0.4</v>
      </c>
      <c r="B30" s="5">
        <v>77.2</v>
      </c>
      <c r="C30" s="2">
        <f t="shared" si="0"/>
        <v>1.93</v>
      </c>
      <c r="D30" s="2">
        <f t="shared" si="1"/>
        <v>3.86</v>
      </c>
      <c r="E30" s="1">
        <f t="shared" si="2"/>
        <v>19.299999999999997</v>
      </c>
      <c r="F30" s="2">
        <f t="shared" si="3"/>
        <v>0.7565600000000001</v>
      </c>
      <c r="G30" s="2">
        <f t="shared" si="4"/>
        <v>0.74498</v>
      </c>
      <c r="H30" s="2">
        <f t="shared" si="5"/>
        <v>1.0155440414507775</v>
      </c>
      <c r="I30" s="2">
        <f t="shared" si="6"/>
        <v>3.8898843170459454</v>
      </c>
    </row>
    <row r="31" spans="1:9" ht="15">
      <c r="A31" s="2">
        <v>0.42</v>
      </c>
      <c r="B31" s="3"/>
      <c r="C31" s="2"/>
      <c r="D31" s="2"/>
      <c r="E31" s="1"/>
      <c r="F31" s="2"/>
      <c r="G31" s="2"/>
      <c r="H31" s="2"/>
      <c r="I31" s="2"/>
    </row>
    <row r="32" spans="1:9" ht="15">
      <c r="A32" s="2">
        <v>0.44</v>
      </c>
      <c r="B32" s="3"/>
      <c r="C32" s="2"/>
      <c r="D32" s="2"/>
      <c r="E32" s="1"/>
      <c r="F32" s="2"/>
      <c r="G32" s="2"/>
      <c r="H32" s="2"/>
      <c r="I32" s="2"/>
    </row>
    <row r="33" spans="1:9" ht="15">
      <c r="A33" s="2">
        <v>0.46</v>
      </c>
      <c r="B33" s="3"/>
      <c r="C33" s="2"/>
      <c r="D33" s="2"/>
      <c r="E33" s="1"/>
      <c r="F33" s="2"/>
      <c r="G33" s="2"/>
      <c r="H33" s="2"/>
      <c r="I33" s="2"/>
    </row>
    <row r="40" spans="1:25" ht="15">
      <c r="A40" t="s">
        <v>4</v>
      </c>
      <c r="B40">
        <v>0</v>
      </c>
      <c r="C40">
        <v>0.02</v>
      </c>
      <c r="D40">
        <v>0.04</v>
      </c>
      <c r="E40">
        <v>0.06</v>
      </c>
      <c r="F40">
        <v>0.08</v>
      </c>
      <c r="G40">
        <v>0.1</v>
      </c>
      <c r="H40">
        <v>0.12</v>
      </c>
      <c r="I40">
        <v>0.14</v>
      </c>
      <c r="J40">
        <v>0.16</v>
      </c>
      <c r="K40">
        <v>0.18</v>
      </c>
      <c r="L40">
        <v>0.2</v>
      </c>
      <c r="M40">
        <v>0.22</v>
      </c>
      <c r="N40">
        <v>0.24</v>
      </c>
      <c r="O40">
        <v>0.26</v>
      </c>
      <c r="P40">
        <v>0.28</v>
      </c>
      <c r="Q40">
        <v>0.3</v>
      </c>
      <c r="R40">
        <v>0.32</v>
      </c>
      <c r="S40">
        <v>0.34</v>
      </c>
      <c r="T40">
        <v>0.36</v>
      </c>
      <c r="U40">
        <v>0.38</v>
      </c>
      <c r="V40">
        <v>0.4</v>
      </c>
      <c r="W40">
        <v>0.42</v>
      </c>
      <c r="X40">
        <v>0.44</v>
      </c>
      <c r="Y40">
        <v>0.46</v>
      </c>
    </row>
    <row r="41" spans="1:25" ht="15">
      <c r="A41" t="s">
        <v>5</v>
      </c>
      <c r="B41">
        <v>0</v>
      </c>
      <c r="C41">
        <f>B11</f>
        <v>0.2</v>
      </c>
      <c r="D41">
        <f>B12</f>
        <v>0.7</v>
      </c>
      <c r="E41">
        <f>B13</f>
        <v>1.2</v>
      </c>
      <c r="F41">
        <f>B14</f>
        <v>2.9</v>
      </c>
      <c r="G41">
        <f>B15</f>
        <v>4.8</v>
      </c>
      <c r="H41">
        <f>B16</f>
        <v>6.9</v>
      </c>
      <c r="I41">
        <f>B17</f>
        <v>9.4</v>
      </c>
      <c r="J41">
        <f>B18</f>
        <v>12.3</v>
      </c>
      <c r="K41">
        <f>B19</f>
        <v>15.5</v>
      </c>
      <c r="L41">
        <f>B20</f>
        <v>19.2</v>
      </c>
      <c r="M41">
        <f>B21</f>
        <v>23.2</v>
      </c>
      <c r="N41">
        <f>B22</f>
        <v>27.2</v>
      </c>
      <c r="O41">
        <f>B23</f>
        <v>33.2</v>
      </c>
      <c r="P41">
        <f>B24</f>
        <v>38.5</v>
      </c>
      <c r="Q41">
        <f>B25</f>
        <v>43.9</v>
      </c>
      <c r="R41">
        <f>B26</f>
        <v>50</v>
      </c>
      <c r="S41">
        <f>B27</f>
        <v>56</v>
      </c>
      <c r="T41">
        <f>B28</f>
        <v>62.5</v>
      </c>
      <c r="U41">
        <f>B29</f>
        <v>69.9</v>
      </c>
      <c r="V41">
        <f>B30</f>
        <v>77.2</v>
      </c>
      <c r="W41">
        <f>B31</f>
        <v>0</v>
      </c>
      <c r="X41">
        <f>B32</f>
        <v>0</v>
      </c>
      <c r="Y41">
        <f>B33</f>
        <v>0</v>
      </c>
    </row>
    <row r="42" spans="1:25" ht="15">
      <c r="A42" t="s">
        <v>6</v>
      </c>
      <c r="C42" s="2">
        <f>C41/C40/100</f>
        <v>0.1</v>
      </c>
      <c r="D42" s="2">
        <f>D41/D40/100</f>
        <v>0.175</v>
      </c>
      <c r="E42" s="2">
        <f>E41/E40/100</f>
        <v>0.2</v>
      </c>
      <c r="F42" s="2">
        <f>F41/F40/100</f>
        <v>0.3625</v>
      </c>
      <c r="G42" s="2">
        <f aca="true" t="shared" si="7" ref="G42:P42">G41/G40/100</f>
        <v>0.4799999999999999</v>
      </c>
      <c r="H42" s="2">
        <f t="shared" si="7"/>
        <v>0.5750000000000001</v>
      </c>
      <c r="I42" s="2">
        <f t="shared" si="7"/>
        <v>0.6714285714285714</v>
      </c>
      <c r="J42" s="2">
        <f t="shared" si="7"/>
        <v>0.76875</v>
      </c>
      <c r="K42" s="2">
        <f t="shared" si="7"/>
        <v>0.8611111111111112</v>
      </c>
      <c r="L42" s="2">
        <f t="shared" si="7"/>
        <v>0.9599999999999999</v>
      </c>
      <c r="M42" s="2">
        <f t="shared" si="7"/>
        <v>1.0545454545454545</v>
      </c>
      <c r="N42" s="2">
        <f t="shared" si="7"/>
        <v>1.1333333333333333</v>
      </c>
      <c r="O42" s="2">
        <f t="shared" si="7"/>
        <v>1.2769230769230768</v>
      </c>
      <c r="P42" s="2">
        <f t="shared" si="7"/>
        <v>1.375</v>
      </c>
      <c r="Q42" s="2">
        <f>Q41/Q40/100</f>
        <v>1.4633333333333334</v>
      </c>
      <c r="R42" s="2">
        <f aca="true" t="shared" si="8" ref="R42:Y42">R41/R40/100</f>
        <v>1.5625</v>
      </c>
      <c r="S42" s="2">
        <f t="shared" si="8"/>
        <v>1.6470588235294117</v>
      </c>
      <c r="T42" s="2">
        <f t="shared" si="8"/>
        <v>1.7361111111111112</v>
      </c>
      <c r="U42" s="2">
        <f t="shared" si="8"/>
        <v>1.8394736842105266</v>
      </c>
      <c r="V42" s="2">
        <f t="shared" si="8"/>
        <v>1.93</v>
      </c>
      <c r="W42" s="2">
        <f t="shared" si="8"/>
        <v>0</v>
      </c>
      <c r="X42" s="2">
        <f t="shared" si="8"/>
        <v>0</v>
      </c>
      <c r="Y42" s="2">
        <f t="shared" si="8"/>
        <v>0</v>
      </c>
    </row>
    <row r="43" spans="1:25" ht="15">
      <c r="A43" t="s">
        <v>22</v>
      </c>
      <c r="C43" s="2">
        <f>C41/C40/50</f>
        <v>0.2</v>
      </c>
      <c r="D43" s="2">
        <f>D41/D40/50</f>
        <v>0.35</v>
      </c>
      <c r="E43" s="2">
        <f aca="true" t="shared" si="9" ref="E43:Y43">E41/E40/50</f>
        <v>0.4</v>
      </c>
      <c r="F43" s="2">
        <f t="shared" si="9"/>
        <v>0.725</v>
      </c>
      <c r="G43" s="2">
        <f t="shared" si="9"/>
        <v>0.9599999999999999</v>
      </c>
      <c r="H43" s="2">
        <f t="shared" si="9"/>
        <v>1.1500000000000001</v>
      </c>
      <c r="I43" s="2">
        <f t="shared" si="9"/>
        <v>1.3428571428571427</v>
      </c>
      <c r="J43" s="2">
        <f t="shared" si="9"/>
        <v>1.5375</v>
      </c>
      <c r="K43" s="2">
        <f t="shared" si="9"/>
        <v>1.7222222222222223</v>
      </c>
      <c r="L43" s="2">
        <f t="shared" si="9"/>
        <v>1.9199999999999997</v>
      </c>
      <c r="M43" s="2">
        <f t="shared" si="9"/>
        <v>2.109090909090909</v>
      </c>
      <c r="N43" s="2">
        <f t="shared" si="9"/>
        <v>2.2666666666666666</v>
      </c>
      <c r="O43" s="2">
        <f t="shared" si="9"/>
        <v>2.5538461538461537</v>
      </c>
      <c r="P43" s="2">
        <f t="shared" si="9"/>
        <v>2.75</v>
      </c>
      <c r="Q43" s="2">
        <f t="shared" si="9"/>
        <v>2.9266666666666667</v>
      </c>
      <c r="R43" s="2">
        <f t="shared" si="9"/>
        <v>3.125</v>
      </c>
      <c r="S43" s="2">
        <f t="shared" si="9"/>
        <v>3.2941176470588234</v>
      </c>
      <c r="T43" s="2">
        <f t="shared" si="9"/>
        <v>3.4722222222222223</v>
      </c>
      <c r="U43" s="2">
        <f t="shared" si="9"/>
        <v>3.678947368421053</v>
      </c>
      <c r="V43" s="2">
        <f t="shared" si="9"/>
        <v>3.86</v>
      </c>
      <c r="W43" s="2">
        <f t="shared" si="9"/>
        <v>0</v>
      </c>
      <c r="X43" s="2">
        <f t="shared" si="9"/>
        <v>0</v>
      </c>
      <c r="Y43" s="2">
        <f t="shared" si="9"/>
        <v>0</v>
      </c>
    </row>
    <row r="44" spans="1:25" ht="15">
      <c r="A44" t="s">
        <v>7</v>
      </c>
      <c r="C44" s="1">
        <f>C43*C43/C41*100</f>
        <v>20.000000000000004</v>
      </c>
      <c r="D44" s="1">
        <f aca="true" t="shared" si="10" ref="D44:Y44">D43*D43/D41*100</f>
        <v>17.5</v>
      </c>
      <c r="E44" s="1">
        <f t="shared" si="10"/>
        <v>13.333333333333336</v>
      </c>
      <c r="F44" s="1">
        <f t="shared" si="10"/>
        <v>18.125000000000004</v>
      </c>
      <c r="G44" s="1">
        <f t="shared" si="10"/>
        <v>19.199999999999996</v>
      </c>
      <c r="H44" s="1">
        <f t="shared" si="10"/>
        <v>19.166666666666668</v>
      </c>
      <c r="I44" s="1">
        <f t="shared" si="10"/>
        <v>19.18367346938775</v>
      </c>
      <c r="J44" s="1">
        <f t="shared" si="10"/>
        <v>19.21875</v>
      </c>
      <c r="K44" s="1">
        <f t="shared" si="10"/>
        <v>19.135802469135808</v>
      </c>
      <c r="L44" s="1">
        <f t="shared" si="10"/>
        <v>19.199999999999996</v>
      </c>
      <c r="M44" s="1">
        <f t="shared" si="10"/>
        <v>19.17355371900826</v>
      </c>
      <c r="N44" s="1">
        <f t="shared" si="10"/>
        <v>18.888888888888886</v>
      </c>
      <c r="O44" s="1">
        <f t="shared" si="10"/>
        <v>19.64497041420118</v>
      </c>
      <c r="P44" s="1">
        <f t="shared" si="10"/>
        <v>19.642857142857142</v>
      </c>
      <c r="Q44" s="1">
        <f t="shared" si="10"/>
        <v>19.511111111111113</v>
      </c>
      <c r="R44" s="1">
        <f t="shared" si="10"/>
        <v>19.53125</v>
      </c>
      <c r="S44" s="1">
        <f t="shared" si="10"/>
        <v>19.377162629757784</v>
      </c>
      <c r="T44" s="1">
        <f t="shared" si="10"/>
        <v>19.290123456790123</v>
      </c>
      <c r="U44" s="1">
        <f t="shared" si="10"/>
        <v>19.3628808864266</v>
      </c>
      <c r="V44" s="1">
        <f t="shared" si="10"/>
        <v>19.299999999999997</v>
      </c>
      <c r="W44" s="1" t="e">
        <f t="shared" si="10"/>
        <v>#DIV/0!</v>
      </c>
      <c r="X44" s="1" t="e">
        <f t="shared" si="10"/>
        <v>#DIV/0!</v>
      </c>
      <c r="Y44" s="1" t="e">
        <f t="shared" si="10"/>
        <v>#DIV/0!</v>
      </c>
    </row>
    <row r="45" spans="1:25" ht="15">
      <c r="A45" t="s">
        <v>8</v>
      </c>
      <c r="C45" s="2">
        <f aca="true" t="shared" si="11" ref="C45:H45">$F$5*9.8*C41/100/1000</f>
        <v>0.0019600000000000004</v>
      </c>
      <c r="D45" s="2">
        <f t="shared" si="11"/>
        <v>0.006860000000000001</v>
      </c>
      <c r="E45" s="2">
        <f t="shared" si="11"/>
        <v>0.01176</v>
      </c>
      <c r="F45" s="2">
        <f t="shared" si="11"/>
        <v>0.028420000000000004</v>
      </c>
      <c r="G45" s="2">
        <f t="shared" si="11"/>
        <v>0.04704</v>
      </c>
      <c r="H45" s="2">
        <f t="shared" si="11"/>
        <v>0.06762</v>
      </c>
      <c r="I45" s="2">
        <f aca="true" t="shared" si="12" ref="I45:Q45">0.2*9.8*I41/100</f>
        <v>0.18424000000000004</v>
      </c>
      <c r="J45" s="2">
        <f t="shared" si="12"/>
        <v>0.24108000000000004</v>
      </c>
      <c r="K45" s="2">
        <f t="shared" si="12"/>
        <v>0.3038</v>
      </c>
      <c r="L45" s="2">
        <f t="shared" si="12"/>
        <v>0.37632000000000004</v>
      </c>
      <c r="M45" s="2">
        <f t="shared" si="12"/>
        <v>0.45472</v>
      </c>
      <c r="N45" s="2">
        <f t="shared" si="12"/>
        <v>0.53312</v>
      </c>
      <c r="O45" s="2">
        <f t="shared" si="12"/>
        <v>0.6507200000000002</v>
      </c>
      <c r="P45" s="2">
        <f t="shared" si="12"/>
        <v>0.7546</v>
      </c>
      <c r="Q45" s="2">
        <f t="shared" si="12"/>
        <v>0.8604400000000001</v>
      </c>
      <c r="R45" s="2">
        <f>0.2*9.8*R41/100</f>
        <v>0.9800000000000001</v>
      </c>
      <c r="S45" s="2">
        <f aca="true" t="shared" si="13" ref="S45:Y45">0.2*9.8*S41/100</f>
        <v>1.0976000000000001</v>
      </c>
      <c r="T45" s="2">
        <f t="shared" si="13"/>
        <v>1.225</v>
      </c>
      <c r="U45" s="2">
        <f t="shared" si="13"/>
        <v>1.3700400000000001</v>
      </c>
      <c r="V45" s="2">
        <f t="shared" si="13"/>
        <v>1.51312</v>
      </c>
      <c r="W45" s="2">
        <f t="shared" si="13"/>
        <v>0</v>
      </c>
      <c r="X45" s="2">
        <f t="shared" si="13"/>
        <v>0</v>
      </c>
      <c r="Y45" s="2">
        <f t="shared" si="13"/>
        <v>0</v>
      </c>
    </row>
    <row r="46" spans="1:25" ht="15">
      <c r="A46" t="s">
        <v>9</v>
      </c>
      <c r="C46" s="2">
        <f>$F$5*C43*C43/1000</f>
        <v>0.004</v>
      </c>
      <c r="D46" s="2">
        <f>$F$5*D43*D43/1000</f>
        <v>0.01225</v>
      </c>
      <c r="E46" s="2">
        <f>$F$5*E43*E43/1000</f>
        <v>0.016</v>
      </c>
      <c r="F46" s="2">
        <f>$F$5*F43*F43/1000</f>
        <v>0.0525625</v>
      </c>
      <c r="G46" s="2">
        <f>$F$5*G43*G43/1000</f>
        <v>0.09215999999999996</v>
      </c>
      <c r="H46" s="2">
        <f aca="true" t="shared" si="14" ref="H46:Y46">0.2*H43*H43</f>
        <v>0.26450000000000007</v>
      </c>
      <c r="I46" s="2">
        <f t="shared" si="14"/>
        <v>0.36065306122448976</v>
      </c>
      <c r="J46" s="2">
        <f t="shared" si="14"/>
        <v>0.4727812500000001</v>
      </c>
      <c r="K46" s="2">
        <f t="shared" si="14"/>
        <v>0.59320987654321</v>
      </c>
      <c r="L46" s="2">
        <f t="shared" si="14"/>
        <v>0.7372799999999998</v>
      </c>
      <c r="M46" s="2">
        <f t="shared" si="14"/>
        <v>0.8896528925619834</v>
      </c>
      <c r="N46" s="2">
        <f t="shared" si="14"/>
        <v>1.0275555555555556</v>
      </c>
      <c r="O46" s="2">
        <f t="shared" si="14"/>
        <v>1.3044260355029584</v>
      </c>
      <c r="P46" s="2">
        <f t="shared" si="14"/>
        <v>1.5125000000000002</v>
      </c>
      <c r="Q46" s="2">
        <f t="shared" si="14"/>
        <v>1.7130755555555557</v>
      </c>
      <c r="R46" s="2">
        <f t="shared" si="14"/>
        <v>1.953125</v>
      </c>
      <c r="S46" s="2">
        <f t="shared" si="14"/>
        <v>2.170242214532872</v>
      </c>
      <c r="T46" s="2">
        <f t="shared" si="14"/>
        <v>2.411265432098766</v>
      </c>
      <c r="U46" s="2">
        <f t="shared" si="14"/>
        <v>2.7069307479224385</v>
      </c>
      <c r="V46" s="2">
        <f t="shared" si="14"/>
        <v>2.97992</v>
      </c>
      <c r="W46" s="2">
        <f t="shared" si="14"/>
        <v>0</v>
      </c>
      <c r="X46" s="2">
        <f t="shared" si="14"/>
        <v>0</v>
      </c>
      <c r="Y46" s="2">
        <f t="shared" si="14"/>
        <v>0</v>
      </c>
    </row>
    <row r="47" spans="1:25" ht="15">
      <c r="A47" t="s">
        <v>20</v>
      </c>
      <c r="C47" s="2">
        <f>C45/C46</f>
        <v>0.4900000000000001</v>
      </c>
      <c r="D47" s="2">
        <f aca="true" t="shared" si="15" ref="D47:Y47">D45/D46</f>
        <v>0.56</v>
      </c>
      <c r="E47" s="2">
        <f t="shared" si="15"/>
        <v>0.735</v>
      </c>
      <c r="F47" s="2">
        <f t="shared" si="15"/>
        <v>0.5406896551724139</v>
      </c>
      <c r="G47" s="2">
        <f t="shared" si="15"/>
        <v>0.5104166666666669</v>
      </c>
      <c r="H47" s="2">
        <f t="shared" si="15"/>
        <v>0.2556521739130434</v>
      </c>
      <c r="I47" s="2">
        <f t="shared" si="15"/>
        <v>0.5108510638297874</v>
      </c>
      <c r="J47" s="2">
        <f t="shared" si="15"/>
        <v>0.5099186991869918</v>
      </c>
      <c r="K47" s="2">
        <f t="shared" si="15"/>
        <v>0.5121290322580644</v>
      </c>
      <c r="L47" s="2">
        <f t="shared" si="15"/>
        <v>0.5104166666666669</v>
      </c>
      <c r="M47" s="2">
        <f t="shared" si="15"/>
        <v>0.5111206896551724</v>
      </c>
      <c r="N47" s="2">
        <f t="shared" si="15"/>
        <v>0.5188235294117648</v>
      </c>
      <c r="O47" s="2">
        <f t="shared" si="15"/>
        <v>0.4988554216867472</v>
      </c>
      <c r="P47" s="2">
        <f t="shared" si="15"/>
        <v>0.49890909090909086</v>
      </c>
      <c r="Q47" s="2">
        <f t="shared" si="15"/>
        <v>0.5022779043280182</v>
      </c>
      <c r="R47" s="2">
        <f t="shared" si="15"/>
        <v>0.5017600000000001</v>
      </c>
      <c r="S47" s="2">
        <f t="shared" si="15"/>
        <v>0.50575</v>
      </c>
      <c r="T47" s="2">
        <f t="shared" si="15"/>
        <v>0.5080319999999999</v>
      </c>
      <c r="U47" s="2">
        <f t="shared" si="15"/>
        <v>0.5061230329041487</v>
      </c>
      <c r="V47" s="2">
        <f t="shared" si="15"/>
        <v>0.5077720207253886</v>
      </c>
      <c r="W47" s="2" t="e">
        <f t="shared" si="15"/>
        <v>#DIV/0!</v>
      </c>
      <c r="X47" s="2" t="e">
        <f t="shared" si="15"/>
        <v>#DIV/0!</v>
      </c>
      <c r="Y47" s="2" t="e">
        <f t="shared" si="15"/>
        <v>#DIV/0!</v>
      </c>
    </row>
    <row r="49" spans="1:25" ht="15">
      <c r="A49" t="s">
        <v>10</v>
      </c>
      <c r="C49" s="1">
        <f>C43/C40</f>
        <v>10</v>
      </c>
      <c r="D49" s="1">
        <f>D43/D40</f>
        <v>8.75</v>
      </c>
      <c r="E49" s="1">
        <f>E43/E40</f>
        <v>6.666666666666667</v>
      </c>
      <c r="F49" s="1">
        <f aca="true" t="shared" si="16" ref="F49:Y49">F43/F40</f>
        <v>9.0625</v>
      </c>
      <c r="G49" s="1">
        <f t="shared" si="16"/>
        <v>9.599999999999998</v>
      </c>
      <c r="H49" s="1">
        <f t="shared" si="16"/>
        <v>9.583333333333334</v>
      </c>
      <c r="I49" s="1">
        <f t="shared" si="16"/>
        <v>9.591836734693876</v>
      </c>
      <c r="J49" s="1">
        <f t="shared" si="16"/>
        <v>9.609375</v>
      </c>
      <c r="K49" s="1">
        <f t="shared" si="16"/>
        <v>9.567901234567902</v>
      </c>
      <c r="L49" s="1">
        <f t="shared" si="16"/>
        <v>9.599999999999998</v>
      </c>
      <c r="M49" s="1">
        <f t="shared" si="16"/>
        <v>9.58677685950413</v>
      </c>
      <c r="N49" s="1">
        <f t="shared" si="16"/>
        <v>9.444444444444445</v>
      </c>
      <c r="O49" s="1">
        <f t="shared" si="16"/>
        <v>9.822485207100591</v>
      </c>
      <c r="P49" s="1">
        <f t="shared" si="16"/>
        <v>9.821428571428571</v>
      </c>
      <c r="Q49" s="1">
        <f t="shared" si="16"/>
        <v>9.755555555555556</v>
      </c>
      <c r="R49" s="1">
        <f t="shared" si="16"/>
        <v>9.765625</v>
      </c>
      <c r="S49" s="1">
        <f t="shared" si="16"/>
        <v>9.688581314878892</v>
      </c>
      <c r="T49" s="1">
        <f t="shared" si="16"/>
        <v>9.645061728395062</v>
      </c>
      <c r="U49" s="1">
        <f t="shared" si="16"/>
        <v>9.681440443213297</v>
      </c>
      <c r="V49" s="1">
        <f t="shared" si="16"/>
        <v>9.649999999999999</v>
      </c>
      <c r="W49" s="1">
        <f t="shared" si="16"/>
        <v>0</v>
      </c>
      <c r="X49" s="1">
        <f t="shared" si="16"/>
        <v>0</v>
      </c>
      <c r="Y49" s="1">
        <f t="shared" si="16"/>
        <v>0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Y49"/>
  <sheetViews>
    <sheetView zoomScalePageLayoutView="0" workbookViewId="0" topLeftCell="A1">
      <selection activeCell="C10" sqref="C10:D10"/>
    </sheetView>
  </sheetViews>
  <sheetFormatPr defaultColWidth="11.421875" defaultRowHeight="15"/>
  <sheetData>
    <row r="2" spans="1:5" ht="15">
      <c r="A2" t="s">
        <v>11</v>
      </c>
      <c r="C2" t="s">
        <v>12</v>
      </c>
      <c r="E2" t="s">
        <v>13</v>
      </c>
    </row>
    <row r="3" ht="15">
      <c r="C3" t="s">
        <v>34</v>
      </c>
    </row>
    <row r="4" ht="15">
      <c r="E4" t="s">
        <v>23</v>
      </c>
    </row>
    <row r="5" spans="5:7" ht="15">
      <c r="E5" t="s">
        <v>21</v>
      </c>
      <c r="F5" s="3">
        <v>200</v>
      </c>
      <c r="G5" t="s">
        <v>24</v>
      </c>
    </row>
    <row r="6" ht="15">
      <c r="B6" t="s">
        <v>25</v>
      </c>
    </row>
    <row r="8" spans="1:9" ht="15">
      <c r="A8" t="s">
        <v>0</v>
      </c>
      <c r="B8" t="s">
        <v>1</v>
      </c>
      <c r="C8" t="s">
        <v>2</v>
      </c>
      <c r="D8" t="s">
        <v>14</v>
      </c>
      <c r="E8" t="s">
        <v>15</v>
      </c>
      <c r="F8" t="s">
        <v>17</v>
      </c>
      <c r="G8" t="s">
        <v>30</v>
      </c>
      <c r="H8" t="s">
        <v>20</v>
      </c>
      <c r="I8" t="s">
        <v>26</v>
      </c>
    </row>
    <row r="9" spans="3:9" ht="15">
      <c r="C9" t="s">
        <v>3</v>
      </c>
      <c r="D9" t="s">
        <v>3</v>
      </c>
      <c r="E9" t="s">
        <v>16</v>
      </c>
      <c r="F9" t="s">
        <v>18</v>
      </c>
      <c r="G9" t="s">
        <v>19</v>
      </c>
      <c r="I9" t="s">
        <v>27</v>
      </c>
    </row>
    <row r="10" spans="1:4" ht="15">
      <c r="A10" s="2">
        <v>0</v>
      </c>
      <c r="B10" s="5">
        <v>0</v>
      </c>
      <c r="C10" s="2">
        <v>0</v>
      </c>
      <c r="D10" s="2">
        <v>0</v>
      </c>
    </row>
    <row r="11" spans="1:9" ht="15">
      <c r="A11" s="2">
        <v>0.02</v>
      </c>
      <c r="B11" s="5">
        <v>0.5</v>
      </c>
      <c r="C11" s="2">
        <v>0</v>
      </c>
      <c r="D11" s="2">
        <f>2*B11/A11/100</f>
        <v>0.5</v>
      </c>
      <c r="E11" s="1">
        <f>D11*D11/B11*100</f>
        <v>50</v>
      </c>
      <c r="F11" s="2">
        <f>$F$5*9.8*B11/100/1000</f>
        <v>0.009800000000000001</v>
      </c>
      <c r="G11" s="2">
        <f>0.5*$F$5*D11*D11/1000</f>
        <v>0.025</v>
      </c>
      <c r="H11" s="2">
        <f>F11/G11</f>
        <v>0.392</v>
      </c>
      <c r="I11" s="2">
        <f>SQRT(2*9.8*B11/100)</f>
        <v>0.31304951684997057</v>
      </c>
    </row>
    <row r="12" spans="1:21" ht="15">
      <c r="A12" s="2">
        <v>0.04</v>
      </c>
      <c r="B12" s="5">
        <v>1.3</v>
      </c>
      <c r="C12" s="2">
        <f aca="true" t="shared" si="0" ref="C12:C32">B12/A12/100</f>
        <v>0.325</v>
      </c>
      <c r="D12" s="2">
        <f aca="true" t="shared" si="1" ref="D12:D32">2*B12/A12/100</f>
        <v>0.65</v>
      </c>
      <c r="E12" s="1">
        <f aca="true" t="shared" si="2" ref="E12:E32">D12*D12/B12*100</f>
        <v>32.5</v>
      </c>
      <c r="F12" s="2">
        <f aca="true" t="shared" si="3" ref="F12:F32">$F$5*9.8*B12/100/1000</f>
        <v>0.025480000000000003</v>
      </c>
      <c r="G12" s="2">
        <f aca="true" t="shared" si="4" ref="G12:G32">0.5*$F$5*D12*D12/1000</f>
        <v>0.04225</v>
      </c>
      <c r="H12" s="2">
        <f aca="true" t="shared" si="5" ref="H12:H32">F12/G12</f>
        <v>0.6030769230769231</v>
      </c>
      <c r="I12" s="2">
        <f aca="true" t="shared" si="6" ref="I12:I32">SQRT(2*9.8*B12/100)</f>
        <v>0.5047771785649585</v>
      </c>
      <c r="J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ht="15">
      <c r="A13" s="2">
        <v>0.06</v>
      </c>
      <c r="B13" s="5">
        <v>2.4</v>
      </c>
      <c r="C13" s="2">
        <f t="shared" si="0"/>
        <v>0.4</v>
      </c>
      <c r="D13" s="2">
        <f t="shared" si="1"/>
        <v>0.8</v>
      </c>
      <c r="E13" s="1">
        <f t="shared" si="2"/>
        <v>26.66666666666667</v>
      </c>
      <c r="F13" s="2">
        <f t="shared" si="3"/>
        <v>0.04704</v>
      </c>
      <c r="G13" s="2">
        <f t="shared" si="4"/>
        <v>0.064</v>
      </c>
      <c r="H13" s="2">
        <f t="shared" si="5"/>
        <v>0.735</v>
      </c>
      <c r="I13" s="2">
        <f t="shared" si="6"/>
        <v>0.6858571279792899</v>
      </c>
      <c r="J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ht="15">
      <c r="A14" s="2">
        <v>0.08</v>
      </c>
      <c r="B14" s="5">
        <v>3.9</v>
      </c>
      <c r="C14" s="2">
        <f t="shared" si="0"/>
        <v>0.4875</v>
      </c>
      <c r="D14" s="2">
        <f t="shared" si="1"/>
        <v>0.975</v>
      </c>
      <c r="E14" s="1">
        <f t="shared" si="2"/>
        <v>24.375</v>
      </c>
      <c r="F14" s="2">
        <f t="shared" si="3"/>
        <v>0.07644000000000001</v>
      </c>
      <c r="G14" s="2">
        <f t="shared" si="4"/>
        <v>0.0950625</v>
      </c>
      <c r="H14" s="2">
        <f t="shared" si="5"/>
        <v>0.8041025641025642</v>
      </c>
      <c r="I14" s="2">
        <f t="shared" si="6"/>
        <v>0.8742997197757757</v>
      </c>
      <c r="J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15">
      <c r="A15" s="2">
        <v>0.1</v>
      </c>
      <c r="B15" s="5">
        <v>5.7</v>
      </c>
      <c r="C15" s="2">
        <f t="shared" si="0"/>
        <v>0.57</v>
      </c>
      <c r="D15" s="2">
        <f t="shared" si="1"/>
        <v>1.14</v>
      </c>
      <c r="E15" s="1">
        <f t="shared" si="2"/>
        <v>22.799999999999997</v>
      </c>
      <c r="F15" s="2">
        <f t="shared" si="3"/>
        <v>0.11172000000000001</v>
      </c>
      <c r="G15" s="2">
        <f t="shared" si="4"/>
        <v>0.12996</v>
      </c>
      <c r="H15" s="2">
        <f t="shared" si="5"/>
        <v>0.8596491228070177</v>
      </c>
      <c r="I15" s="2">
        <f t="shared" si="6"/>
        <v>1.0569768209379051</v>
      </c>
      <c r="J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15">
      <c r="A16" s="2">
        <v>0.12</v>
      </c>
      <c r="B16" s="5">
        <v>7.9</v>
      </c>
      <c r="C16" s="2">
        <f t="shared" si="0"/>
        <v>0.6583333333333334</v>
      </c>
      <c r="D16" s="2">
        <f t="shared" si="1"/>
        <v>1.3166666666666669</v>
      </c>
      <c r="E16" s="1">
        <f t="shared" si="2"/>
        <v>21.94444444444445</v>
      </c>
      <c r="F16" s="2">
        <f t="shared" si="3"/>
        <v>0.15484000000000003</v>
      </c>
      <c r="G16" s="2">
        <f t="shared" si="4"/>
        <v>0.17336111111111116</v>
      </c>
      <c r="H16" s="2">
        <f t="shared" si="5"/>
        <v>0.8931645569620252</v>
      </c>
      <c r="I16" s="2">
        <f t="shared" si="6"/>
        <v>1.2443472184241826</v>
      </c>
      <c r="J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15">
      <c r="A17" s="2">
        <v>0.14</v>
      </c>
      <c r="B17" s="5">
        <v>10.5</v>
      </c>
      <c r="C17" s="2">
        <f t="shared" si="0"/>
        <v>0.7499999999999999</v>
      </c>
      <c r="D17" s="2">
        <f t="shared" si="1"/>
        <v>1.4999999999999998</v>
      </c>
      <c r="E17" s="1">
        <f t="shared" si="2"/>
        <v>21.42857142857142</v>
      </c>
      <c r="F17" s="2">
        <f t="shared" si="3"/>
        <v>0.20580000000000004</v>
      </c>
      <c r="G17" s="2">
        <f t="shared" si="4"/>
        <v>0.22499999999999992</v>
      </c>
      <c r="H17" s="2">
        <f t="shared" si="5"/>
        <v>0.9146666666666672</v>
      </c>
      <c r="I17" s="2">
        <f t="shared" si="6"/>
        <v>1.434573107234344</v>
      </c>
      <c r="J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9" ht="15">
      <c r="A18" s="2">
        <v>0.16</v>
      </c>
      <c r="B18" s="5">
        <v>13.5</v>
      </c>
      <c r="C18" s="2">
        <f t="shared" si="0"/>
        <v>0.84375</v>
      </c>
      <c r="D18" s="2">
        <f t="shared" si="1"/>
        <v>1.6875</v>
      </c>
      <c r="E18" s="1">
        <f t="shared" si="2"/>
        <v>21.09375</v>
      </c>
      <c r="F18" s="2">
        <f t="shared" si="3"/>
        <v>0.2646</v>
      </c>
      <c r="G18" s="2">
        <f t="shared" si="4"/>
        <v>0.284765625</v>
      </c>
      <c r="H18" s="2">
        <f t="shared" si="5"/>
        <v>0.9291851851851851</v>
      </c>
      <c r="I18" s="2">
        <f t="shared" si="6"/>
        <v>1.626653005407115</v>
      </c>
    </row>
    <row r="19" spans="1:21" ht="15">
      <c r="A19" s="2">
        <v>0.18</v>
      </c>
      <c r="B19" s="5">
        <v>16.8</v>
      </c>
      <c r="C19" s="2">
        <f t="shared" si="0"/>
        <v>0.9333333333333335</v>
      </c>
      <c r="D19" s="2">
        <f t="shared" si="1"/>
        <v>1.866666666666667</v>
      </c>
      <c r="E19" s="1">
        <f t="shared" si="2"/>
        <v>20.740740740740744</v>
      </c>
      <c r="F19" s="2">
        <f t="shared" si="3"/>
        <v>0.3292800000000001</v>
      </c>
      <c r="G19" s="2">
        <f t="shared" si="4"/>
        <v>0.3484444444444445</v>
      </c>
      <c r="H19" s="2">
        <f t="shared" si="5"/>
        <v>0.9450000000000001</v>
      </c>
      <c r="I19" s="2">
        <f t="shared" si="6"/>
        <v>1.8146073955542008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9" ht="15">
      <c r="A20" s="2">
        <v>0.2</v>
      </c>
      <c r="B20" s="5">
        <v>20.5</v>
      </c>
      <c r="C20" s="2">
        <f t="shared" si="0"/>
        <v>1.025</v>
      </c>
      <c r="D20" s="2">
        <f t="shared" si="1"/>
        <v>2.05</v>
      </c>
      <c r="E20" s="1">
        <f t="shared" si="2"/>
        <v>20.5</v>
      </c>
      <c r="F20" s="2">
        <f t="shared" si="3"/>
        <v>0.40180000000000005</v>
      </c>
      <c r="G20" s="2">
        <f t="shared" si="4"/>
        <v>0.4202499999999999</v>
      </c>
      <c r="H20" s="2">
        <f t="shared" si="5"/>
        <v>0.95609756097561</v>
      </c>
      <c r="I20" s="2">
        <f t="shared" si="6"/>
        <v>2.004494948858689</v>
      </c>
    </row>
    <row r="21" spans="1:9" ht="15">
      <c r="A21" s="2">
        <v>0.22</v>
      </c>
      <c r="B21" s="5">
        <v>24.5</v>
      </c>
      <c r="C21" s="2">
        <f t="shared" si="0"/>
        <v>1.1136363636363635</v>
      </c>
      <c r="D21" s="2">
        <f t="shared" si="1"/>
        <v>2.227272727272727</v>
      </c>
      <c r="E21" s="1">
        <f t="shared" si="2"/>
        <v>20.247933884297517</v>
      </c>
      <c r="F21" s="2">
        <f t="shared" si="3"/>
        <v>0.48020000000000007</v>
      </c>
      <c r="G21" s="2">
        <f t="shared" si="4"/>
        <v>0.4960743801652892</v>
      </c>
      <c r="H21" s="2">
        <f t="shared" si="5"/>
        <v>0.9680000000000002</v>
      </c>
      <c r="I21" s="2">
        <f t="shared" si="6"/>
        <v>2.191346617949794</v>
      </c>
    </row>
    <row r="22" spans="1:9" ht="15">
      <c r="A22" s="2">
        <v>0.24</v>
      </c>
      <c r="B22" s="5">
        <v>28.9</v>
      </c>
      <c r="C22" s="2">
        <f t="shared" si="0"/>
        <v>1.2041666666666666</v>
      </c>
      <c r="D22" s="2">
        <f t="shared" si="1"/>
        <v>2.408333333333333</v>
      </c>
      <c r="E22" s="1">
        <f t="shared" si="2"/>
        <v>20.069444444444443</v>
      </c>
      <c r="F22" s="2">
        <f t="shared" si="3"/>
        <v>0.56644</v>
      </c>
      <c r="G22" s="2">
        <f t="shared" si="4"/>
        <v>0.5800069444444443</v>
      </c>
      <c r="H22" s="2">
        <f t="shared" si="5"/>
        <v>0.9766089965397926</v>
      </c>
      <c r="I22" s="2">
        <f t="shared" si="6"/>
        <v>2.38</v>
      </c>
    </row>
    <row r="23" spans="1:9" ht="15">
      <c r="A23" s="2">
        <v>0.26</v>
      </c>
      <c r="B23" s="5">
        <v>33.7</v>
      </c>
      <c r="C23" s="2">
        <f t="shared" si="0"/>
        <v>1.2961538461538462</v>
      </c>
      <c r="D23" s="2">
        <f t="shared" si="1"/>
        <v>2.5923076923076924</v>
      </c>
      <c r="E23" s="1">
        <f t="shared" si="2"/>
        <v>19.940828402366865</v>
      </c>
      <c r="F23" s="2">
        <f t="shared" si="3"/>
        <v>0.6605200000000001</v>
      </c>
      <c r="G23" s="2">
        <f t="shared" si="4"/>
        <v>0.6720059171597634</v>
      </c>
      <c r="H23" s="2">
        <f t="shared" si="5"/>
        <v>0.9829080118694362</v>
      </c>
      <c r="I23" s="2">
        <f t="shared" si="6"/>
        <v>2.5700583650960147</v>
      </c>
    </row>
    <row r="24" spans="1:9" ht="15">
      <c r="A24" s="2">
        <v>0.28</v>
      </c>
      <c r="B24" s="5">
        <v>39</v>
      </c>
      <c r="C24" s="2">
        <f t="shared" si="0"/>
        <v>1.3928571428571428</v>
      </c>
      <c r="D24" s="2">
        <f t="shared" si="1"/>
        <v>2.7857142857142856</v>
      </c>
      <c r="E24" s="1">
        <f t="shared" si="2"/>
        <v>19.897959183673468</v>
      </c>
      <c r="F24" s="2">
        <f t="shared" si="3"/>
        <v>0.7644000000000001</v>
      </c>
      <c r="G24" s="2">
        <f t="shared" si="4"/>
        <v>0.7760204081632652</v>
      </c>
      <c r="H24" s="2">
        <f t="shared" si="5"/>
        <v>0.9850256410256413</v>
      </c>
      <c r="I24" s="2">
        <f t="shared" si="6"/>
        <v>2.76477847213841</v>
      </c>
    </row>
    <row r="25" spans="1:9" ht="15">
      <c r="A25" s="2">
        <v>0.3</v>
      </c>
      <c r="B25" s="5">
        <v>44.7</v>
      </c>
      <c r="C25" s="2">
        <f t="shared" si="0"/>
        <v>1.4900000000000002</v>
      </c>
      <c r="D25" s="2">
        <f t="shared" si="1"/>
        <v>2.9800000000000004</v>
      </c>
      <c r="E25" s="1">
        <f t="shared" si="2"/>
        <v>19.866666666666674</v>
      </c>
      <c r="F25" s="2">
        <f t="shared" si="3"/>
        <v>0.8761200000000001</v>
      </c>
      <c r="G25" s="2">
        <f t="shared" si="4"/>
        <v>0.8880400000000003</v>
      </c>
      <c r="H25" s="2">
        <f t="shared" si="5"/>
        <v>0.9865771812080535</v>
      </c>
      <c r="I25" s="2">
        <f t="shared" si="6"/>
        <v>2.9599324316612363</v>
      </c>
    </row>
    <row r="26" spans="1:9" ht="15">
      <c r="A26" s="2">
        <v>0.32</v>
      </c>
      <c r="B26" s="5">
        <v>50.5</v>
      </c>
      <c r="C26" s="2">
        <f t="shared" si="0"/>
        <v>1.578125</v>
      </c>
      <c r="D26" s="2">
        <f t="shared" si="1"/>
        <v>3.15625</v>
      </c>
      <c r="E26" s="1">
        <f t="shared" si="2"/>
        <v>19.7265625</v>
      </c>
      <c r="F26" s="2">
        <f t="shared" si="3"/>
        <v>0.9898000000000002</v>
      </c>
      <c r="G26" s="2">
        <f t="shared" si="4"/>
        <v>0.99619140625</v>
      </c>
      <c r="H26" s="2">
        <f t="shared" si="5"/>
        <v>0.9935841584158418</v>
      </c>
      <c r="I26" s="2">
        <f t="shared" si="6"/>
        <v>3.1461087075941925</v>
      </c>
    </row>
    <row r="27" spans="1:9" ht="15">
      <c r="A27" s="2">
        <v>0.34</v>
      </c>
      <c r="B27" s="5">
        <v>56.9</v>
      </c>
      <c r="C27" s="2">
        <f t="shared" si="0"/>
        <v>1.6735294117647057</v>
      </c>
      <c r="D27" s="2">
        <f t="shared" si="1"/>
        <v>3.3470588235294114</v>
      </c>
      <c r="E27" s="1">
        <f t="shared" si="2"/>
        <v>19.68858131487889</v>
      </c>
      <c r="F27" s="2">
        <f t="shared" si="3"/>
        <v>1.1152400000000002</v>
      </c>
      <c r="G27" s="2">
        <f t="shared" si="4"/>
        <v>1.120280276816609</v>
      </c>
      <c r="H27" s="2">
        <f t="shared" si="5"/>
        <v>0.9955008787346225</v>
      </c>
      <c r="I27" s="2">
        <f t="shared" si="6"/>
        <v>3.3395209237254377</v>
      </c>
    </row>
    <row r="28" spans="1:9" ht="15">
      <c r="A28" s="2">
        <v>0.36</v>
      </c>
      <c r="B28" s="5">
        <v>63.3</v>
      </c>
      <c r="C28" s="2">
        <f t="shared" si="0"/>
        <v>1.7583333333333335</v>
      </c>
      <c r="D28" s="2">
        <f t="shared" si="1"/>
        <v>3.516666666666667</v>
      </c>
      <c r="E28" s="1">
        <f t="shared" si="2"/>
        <v>19.53703703703704</v>
      </c>
      <c r="F28" s="2">
        <f t="shared" si="3"/>
        <v>1.24068</v>
      </c>
      <c r="G28" s="2">
        <f t="shared" si="4"/>
        <v>1.2366944444444445</v>
      </c>
      <c r="H28" s="2">
        <f t="shared" si="5"/>
        <v>1.0032227488151657</v>
      </c>
      <c r="I28" s="2">
        <f t="shared" si="6"/>
        <v>3.5223287751145547</v>
      </c>
    </row>
    <row r="29" spans="1:9" ht="15">
      <c r="A29" s="2">
        <v>0.38</v>
      </c>
      <c r="B29" s="5">
        <v>70.6</v>
      </c>
      <c r="C29" s="2">
        <f t="shared" si="0"/>
        <v>1.8578947368421053</v>
      </c>
      <c r="D29" s="2">
        <f t="shared" si="1"/>
        <v>3.7157894736842105</v>
      </c>
      <c r="E29" s="1">
        <f t="shared" si="2"/>
        <v>19.55678670360111</v>
      </c>
      <c r="F29" s="2">
        <f t="shared" si="3"/>
        <v>1.38376</v>
      </c>
      <c r="G29" s="2">
        <f t="shared" si="4"/>
        <v>1.3807091412742383</v>
      </c>
      <c r="H29" s="2">
        <f t="shared" si="5"/>
        <v>1.0022096317280453</v>
      </c>
      <c r="I29" s="2">
        <f t="shared" si="6"/>
        <v>3.7198924715641986</v>
      </c>
    </row>
    <row r="30" spans="1:9" ht="15">
      <c r="A30" s="2">
        <v>0.4</v>
      </c>
      <c r="B30" s="5">
        <v>78.6</v>
      </c>
      <c r="C30" s="2">
        <f t="shared" si="0"/>
        <v>1.9649999999999996</v>
      </c>
      <c r="D30" s="2">
        <f t="shared" si="1"/>
        <v>3.9299999999999993</v>
      </c>
      <c r="E30" s="1">
        <f t="shared" si="2"/>
        <v>19.64999999999999</v>
      </c>
      <c r="F30" s="2">
        <f t="shared" si="3"/>
        <v>1.54056</v>
      </c>
      <c r="G30" s="2">
        <f t="shared" si="4"/>
        <v>1.5444899999999995</v>
      </c>
      <c r="H30" s="2">
        <f t="shared" si="5"/>
        <v>0.9974554707379137</v>
      </c>
      <c r="I30" s="2">
        <f t="shared" si="6"/>
        <v>3.9249968152853323</v>
      </c>
    </row>
    <row r="31" spans="1:9" ht="15">
      <c r="A31" s="2">
        <v>0.42</v>
      </c>
      <c r="B31" s="5">
        <v>84.9</v>
      </c>
      <c r="C31" s="2">
        <f t="shared" si="0"/>
        <v>2.021428571428572</v>
      </c>
      <c r="D31" s="2">
        <f t="shared" si="1"/>
        <v>4.042857142857144</v>
      </c>
      <c r="E31" s="1">
        <f t="shared" si="2"/>
        <v>19.251700680272116</v>
      </c>
      <c r="F31" s="2">
        <f t="shared" si="3"/>
        <v>1.6640400000000002</v>
      </c>
      <c r="G31" s="2">
        <f t="shared" si="4"/>
        <v>1.6344693877551026</v>
      </c>
      <c r="H31" s="2">
        <f t="shared" si="5"/>
        <v>1.0180918727915191</v>
      </c>
      <c r="I31" s="2">
        <f t="shared" si="6"/>
        <v>4.0792646396133705</v>
      </c>
    </row>
    <row r="32" spans="1:9" ht="15">
      <c r="A32" s="2">
        <v>0.44</v>
      </c>
      <c r="B32" s="5">
        <v>93.4</v>
      </c>
      <c r="C32" s="2">
        <f t="shared" si="0"/>
        <v>2.122727272727273</v>
      </c>
      <c r="D32" s="2">
        <f t="shared" si="1"/>
        <v>4.245454545454546</v>
      </c>
      <c r="E32" s="1">
        <f t="shared" si="2"/>
        <v>19.29752066115703</v>
      </c>
      <c r="F32" s="2">
        <f t="shared" si="3"/>
        <v>1.8306400000000003</v>
      </c>
      <c r="G32" s="2">
        <f t="shared" si="4"/>
        <v>1.8023884297520667</v>
      </c>
      <c r="H32" s="2">
        <f t="shared" si="5"/>
        <v>1.0156745182012845</v>
      </c>
      <c r="I32" s="2">
        <f t="shared" si="6"/>
        <v>4.278597901182115</v>
      </c>
    </row>
    <row r="33" spans="2:8" ht="15">
      <c r="B33" s="3"/>
      <c r="C33" s="2"/>
      <c r="D33" s="2"/>
      <c r="E33" s="1"/>
      <c r="F33" s="2"/>
      <c r="G33" s="2"/>
      <c r="H33" s="2"/>
    </row>
    <row r="40" spans="1:25" ht="15">
      <c r="A40" t="s">
        <v>4</v>
      </c>
      <c r="B40">
        <v>0</v>
      </c>
      <c r="C40">
        <v>0.02</v>
      </c>
      <c r="D40">
        <v>0.04</v>
      </c>
      <c r="E40">
        <v>0.06</v>
      </c>
      <c r="F40">
        <v>0.08</v>
      </c>
      <c r="G40">
        <v>0.1</v>
      </c>
      <c r="H40">
        <v>0.12</v>
      </c>
      <c r="I40">
        <v>0.14</v>
      </c>
      <c r="J40">
        <v>0.16</v>
      </c>
      <c r="K40">
        <v>0.18</v>
      </c>
      <c r="L40">
        <v>0.2</v>
      </c>
      <c r="M40">
        <v>0.22</v>
      </c>
      <c r="N40">
        <v>0.24</v>
      </c>
      <c r="O40">
        <v>0.26</v>
      </c>
      <c r="P40">
        <v>0.28</v>
      </c>
      <c r="Q40">
        <v>0.3</v>
      </c>
      <c r="R40">
        <v>0.32</v>
      </c>
      <c r="S40">
        <v>0.34</v>
      </c>
      <c r="T40">
        <v>0.36</v>
      </c>
      <c r="U40">
        <v>0.38</v>
      </c>
      <c r="V40">
        <v>0.4</v>
      </c>
      <c r="W40">
        <v>0.42</v>
      </c>
      <c r="X40">
        <v>0.44</v>
      </c>
      <c r="Y40">
        <v>0.46</v>
      </c>
    </row>
    <row r="41" spans="1:25" ht="15">
      <c r="A41" t="s">
        <v>5</v>
      </c>
      <c r="B41">
        <v>0</v>
      </c>
      <c r="C41">
        <f>B11</f>
        <v>0.5</v>
      </c>
      <c r="D41">
        <f>B12</f>
        <v>1.3</v>
      </c>
      <c r="E41">
        <f>B13</f>
        <v>2.4</v>
      </c>
      <c r="F41">
        <f>B14</f>
        <v>3.9</v>
      </c>
      <c r="G41">
        <f>B15</f>
        <v>5.7</v>
      </c>
      <c r="H41">
        <f>B16</f>
        <v>7.9</v>
      </c>
      <c r="I41">
        <f>B17</f>
        <v>10.5</v>
      </c>
      <c r="J41">
        <f>B18</f>
        <v>13.5</v>
      </c>
      <c r="K41">
        <f>B19</f>
        <v>16.8</v>
      </c>
      <c r="L41">
        <f>B20</f>
        <v>20.5</v>
      </c>
      <c r="M41">
        <f>B21</f>
        <v>24.5</v>
      </c>
      <c r="N41">
        <f>B22</f>
        <v>28.9</v>
      </c>
      <c r="O41">
        <f>B23</f>
        <v>33.7</v>
      </c>
      <c r="P41">
        <f>B24</f>
        <v>39</v>
      </c>
      <c r="Q41">
        <f>B25</f>
        <v>44.7</v>
      </c>
      <c r="R41">
        <f>B26</f>
        <v>50.5</v>
      </c>
      <c r="S41">
        <f>B27</f>
        <v>56.9</v>
      </c>
      <c r="T41">
        <f>B28</f>
        <v>63.3</v>
      </c>
      <c r="U41">
        <f>B29</f>
        <v>70.6</v>
      </c>
      <c r="V41">
        <f>B30</f>
        <v>78.6</v>
      </c>
      <c r="W41">
        <f>B31</f>
        <v>84.9</v>
      </c>
      <c r="X41">
        <f>B32</f>
        <v>93.4</v>
      </c>
      <c r="Y41">
        <f>B33</f>
        <v>0</v>
      </c>
    </row>
    <row r="42" spans="1:25" ht="15">
      <c r="A42" t="s">
        <v>6</v>
      </c>
      <c r="C42" s="2">
        <f>C41/C40/100</f>
        <v>0.25</v>
      </c>
      <c r="D42" s="2">
        <f>D41/D40/100</f>
        <v>0.325</v>
      </c>
      <c r="E42" s="2">
        <f>E41/E40/100</f>
        <v>0.4</v>
      </c>
      <c r="F42" s="2">
        <f>F41/F40/100</f>
        <v>0.4875</v>
      </c>
      <c r="G42" s="2">
        <f aca="true" t="shared" si="7" ref="G42:P42">G41/G40/100</f>
        <v>0.57</v>
      </c>
      <c r="H42" s="2">
        <f t="shared" si="7"/>
        <v>0.6583333333333334</v>
      </c>
      <c r="I42" s="2">
        <f t="shared" si="7"/>
        <v>0.7499999999999999</v>
      </c>
      <c r="J42" s="2">
        <f t="shared" si="7"/>
        <v>0.84375</v>
      </c>
      <c r="K42" s="2">
        <f t="shared" si="7"/>
        <v>0.9333333333333335</v>
      </c>
      <c r="L42" s="2">
        <f t="shared" si="7"/>
        <v>1.025</v>
      </c>
      <c r="M42" s="2">
        <f t="shared" si="7"/>
        <v>1.1136363636363635</v>
      </c>
      <c r="N42" s="2">
        <f t="shared" si="7"/>
        <v>1.2041666666666666</v>
      </c>
      <c r="O42" s="2">
        <f t="shared" si="7"/>
        <v>1.2961538461538462</v>
      </c>
      <c r="P42" s="2">
        <f t="shared" si="7"/>
        <v>1.3928571428571428</v>
      </c>
      <c r="Q42" s="2">
        <f>Q41/Q40/100</f>
        <v>1.4900000000000002</v>
      </c>
      <c r="R42" s="2">
        <f aca="true" t="shared" si="8" ref="R42:Y42">R41/R40/100</f>
        <v>1.578125</v>
      </c>
      <c r="S42" s="2">
        <f t="shared" si="8"/>
        <v>1.6735294117647057</v>
      </c>
      <c r="T42" s="2">
        <f t="shared" si="8"/>
        <v>1.7583333333333335</v>
      </c>
      <c r="U42" s="2">
        <f t="shared" si="8"/>
        <v>1.8578947368421053</v>
      </c>
      <c r="V42" s="2">
        <f t="shared" si="8"/>
        <v>1.9649999999999996</v>
      </c>
      <c r="W42" s="2">
        <f t="shared" si="8"/>
        <v>2.021428571428572</v>
      </c>
      <c r="X42" s="2">
        <f t="shared" si="8"/>
        <v>2.122727272727273</v>
      </c>
      <c r="Y42" s="2">
        <f t="shared" si="8"/>
        <v>0</v>
      </c>
    </row>
    <row r="43" spans="1:25" ht="15">
      <c r="A43" t="s">
        <v>22</v>
      </c>
      <c r="C43" s="2">
        <f>C41/C40/50</f>
        <v>0.5</v>
      </c>
      <c r="D43" s="2">
        <f>D41/D40/50</f>
        <v>0.65</v>
      </c>
      <c r="E43" s="2">
        <f aca="true" t="shared" si="9" ref="E43:Y43">E41/E40/50</f>
        <v>0.8</v>
      </c>
      <c r="F43" s="2">
        <f t="shared" si="9"/>
        <v>0.975</v>
      </c>
      <c r="G43" s="2">
        <f t="shared" si="9"/>
        <v>1.14</v>
      </c>
      <c r="H43" s="2">
        <f t="shared" si="9"/>
        <v>1.3166666666666669</v>
      </c>
      <c r="I43" s="2">
        <f t="shared" si="9"/>
        <v>1.4999999999999998</v>
      </c>
      <c r="J43" s="2">
        <f t="shared" si="9"/>
        <v>1.6875</v>
      </c>
      <c r="K43" s="2">
        <f t="shared" si="9"/>
        <v>1.866666666666667</v>
      </c>
      <c r="L43" s="2">
        <f t="shared" si="9"/>
        <v>2.05</v>
      </c>
      <c r="M43" s="2">
        <f t="shared" si="9"/>
        <v>2.227272727272727</v>
      </c>
      <c r="N43" s="2">
        <f t="shared" si="9"/>
        <v>2.408333333333333</v>
      </c>
      <c r="O43" s="2">
        <f t="shared" si="9"/>
        <v>2.5923076923076924</v>
      </c>
      <c r="P43" s="2">
        <f t="shared" si="9"/>
        <v>2.7857142857142856</v>
      </c>
      <c r="Q43" s="2">
        <f t="shared" si="9"/>
        <v>2.9800000000000004</v>
      </c>
      <c r="R43" s="2">
        <f t="shared" si="9"/>
        <v>3.15625</v>
      </c>
      <c r="S43" s="2">
        <f t="shared" si="9"/>
        <v>3.3470588235294114</v>
      </c>
      <c r="T43" s="2">
        <f t="shared" si="9"/>
        <v>3.516666666666667</v>
      </c>
      <c r="U43" s="2">
        <f t="shared" si="9"/>
        <v>3.7157894736842105</v>
      </c>
      <c r="V43" s="2">
        <f t="shared" si="9"/>
        <v>3.9299999999999993</v>
      </c>
      <c r="W43" s="2">
        <f t="shared" si="9"/>
        <v>4.042857142857144</v>
      </c>
      <c r="X43" s="2">
        <f t="shared" si="9"/>
        <v>4.245454545454546</v>
      </c>
      <c r="Y43" s="2">
        <f t="shared" si="9"/>
        <v>0</v>
      </c>
    </row>
    <row r="44" spans="1:25" ht="15">
      <c r="A44" t="s">
        <v>7</v>
      </c>
      <c r="C44" s="1">
        <f>C43*C43/C41*100</f>
        <v>50</v>
      </c>
      <c r="D44" s="1">
        <f aca="true" t="shared" si="10" ref="D44:Y44">D43*D43/D41*100</f>
        <v>32.5</v>
      </c>
      <c r="E44" s="1">
        <f t="shared" si="10"/>
        <v>26.66666666666667</v>
      </c>
      <c r="F44" s="1">
        <f t="shared" si="10"/>
        <v>24.375</v>
      </c>
      <c r="G44" s="1">
        <f t="shared" si="10"/>
        <v>22.799999999999997</v>
      </c>
      <c r="H44" s="1">
        <f t="shared" si="10"/>
        <v>21.94444444444445</v>
      </c>
      <c r="I44" s="1">
        <f t="shared" si="10"/>
        <v>21.42857142857142</v>
      </c>
      <c r="J44" s="1">
        <f t="shared" si="10"/>
        <v>21.09375</v>
      </c>
      <c r="K44" s="1">
        <f t="shared" si="10"/>
        <v>20.740740740740744</v>
      </c>
      <c r="L44" s="1">
        <f t="shared" si="10"/>
        <v>20.5</v>
      </c>
      <c r="M44" s="1">
        <f t="shared" si="10"/>
        <v>20.247933884297517</v>
      </c>
      <c r="N44" s="1">
        <f t="shared" si="10"/>
        <v>20.069444444444443</v>
      </c>
      <c r="O44" s="1">
        <f t="shared" si="10"/>
        <v>19.940828402366865</v>
      </c>
      <c r="P44" s="1">
        <f t="shared" si="10"/>
        <v>19.897959183673468</v>
      </c>
      <c r="Q44" s="1">
        <f t="shared" si="10"/>
        <v>19.866666666666674</v>
      </c>
      <c r="R44" s="1">
        <f t="shared" si="10"/>
        <v>19.7265625</v>
      </c>
      <c r="S44" s="1">
        <f t="shared" si="10"/>
        <v>19.68858131487889</v>
      </c>
      <c r="T44" s="1">
        <f t="shared" si="10"/>
        <v>19.53703703703704</v>
      </c>
      <c r="U44" s="1">
        <f t="shared" si="10"/>
        <v>19.55678670360111</v>
      </c>
      <c r="V44" s="1">
        <f t="shared" si="10"/>
        <v>19.64999999999999</v>
      </c>
      <c r="W44" s="1">
        <f t="shared" si="10"/>
        <v>19.251700680272116</v>
      </c>
      <c r="X44" s="1">
        <f t="shared" si="10"/>
        <v>19.29752066115703</v>
      </c>
      <c r="Y44" s="1" t="e">
        <f t="shared" si="10"/>
        <v>#DIV/0!</v>
      </c>
    </row>
    <row r="45" spans="1:25" ht="15">
      <c r="A45" t="s">
        <v>8</v>
      </c>
      <c r="C45" s="2">
        <f aca="true" t="shared" si="11" ref="C45:H45">$F$5*9.8*C41/100/1000</f>
        <v>0.009800000000000001</v>
      </c>
      <c r="D45" s="2">
        <f t="shared" si="11"/>
        <v>0.025480000000000003</v>
      </c>
      <c r="E45" s="2">
        <f t="shared" si="11"/>
        <v>0.04704</v>
      </c>
      <c r="F45" s="2">
        <f t="shared" si="11"/>
        <v>0.07644000000000001</v>
      </c>
      <c r="G45" s="2">
        <f t="shared" si="11"/>
        <v>0.11172000000000001</v>
      </c>
      <c r="H45" s="2">
        <f t="shared" si="11"/>
        <v>0.15484000000000003</v>
      </c>
      <c r="I45" s="2">
        <f aca="true" t="shared" si="12" ref="I45:Q45">0.2*9.8*I41/100</f>
        <v>0.2058</v>
      </c>
      <c r="J45" s="2">
        <f t="shared" si="12"/>
        <v>0.2646</v>
      </c>
      <c r="K45" s="2">
        <f t="shared" si="12"/>
        <v>0.32928</v>
      </c>
      <c r="L45" s="2">
        <f t="shared" si="12"/>
        <v>0.40180000000000005</v>
      </c>
      <c r="M45" s="2">
        <f t="shared" si="12"/>
        <v>0.4802</v>
      </c>
      <c r="N45" s="2">
        <f t="shared" si="12"/>
        <v>0.56644</v>
      </c>
      <c r="O45" s="2">
        <f t="shared" si="12"/>
        <v>0.6605200000000001</v>
      </c>
      <c r="P45" s="2">
        <f t="shared" si="12"/>
        <v>0.7644000000000001</v>
      </c>
      <c r="Q45" s="2">
        <f t="shared" si="12"/>
        <v>0.8761200000000001</v>
      </c>
      <c r="R45" s="2">
        <f>0.2*9.8*R41/100</f>
        <v>0.9898</v>
      </c>
      <c r="S45" s="2">
        <f aca="true" t="shared" si="13" ref="S45:Y45">0.2*9.8*S41/100</f>
        <v>1.11524</v>
      </c>
      <c r="T45" s="2">
        <f t="shared" si="13"/>
        <v>1.2406800000000002</v>
      </c>
      <c r="U45" s="2">
        <f t="shared" si="13"/>
        <v>1.38376</v>
      </c>
      <c r="V45" s="2">
        <f t="shared" si="13"/>
        <v>1.5405600000000002</v>
      </c>
      <c r="W45" s="2">
        <f t="shared" si="13"/>
        <v>1.6640400000000002</v>
      </c>
      <c r="X45" s="2">
        <f t="shared" si="13"/>
        <v>1.8306400000000003</v>
      </c>
      <c r="Y45" s="2">
        <f t="shared" si="13"/>
        <v>0</v>
      </c>
    </row>
    <row r="46" spans="1:25" ht="15">
      <c r="A46" t="s">
        <v>9</v>
      </c>
      <c r="C46" s="2">
        <f>$F$5*C43*C43/1000</f>
        <v>0.05</v>
      </c>
      <c r="D46" s="2">
        <f>$F$5*D43*D43/1000</f>
        <v>0.0845</v>
      </c>
      <c r="E46" s="2">
        <f>$F$5*E43*E43/1000</f>
        <v>0.128</v>
      </c>
      <c r="F46" s="2">
        <f>$F$5*F43*F43/1000</f>
        <v>0.190125</v>
      </c>
      <c r="G46" s="2">
        <f>$F$5*G43*G43/1000</f>
        <v>0.25992</v>
      </c>
      <c r="H46" s="2">
        <f aca="true" t="shared" si="14" ref="H46:Y46">0.2*H43*H43</f>
        <v>0.3467222222222223</v>
      </c>
      <c r="I46" s="2">
        <f t="shared" si="14"/>
        <v>0.4499999999999999</v>
      </c>
      <c r="J46" s="2">
        <f t="shared" si="14"/>
        <v>0.56953125</v>
      </c>
      <c r="K46" s="2">
        <f t="shared" si="14"/>
        <v>0.6968888888888891</v>
      </c>
      <c r="L46" s="2">
        <f t="shared" si="14"/>
        <v>0.8404999999999999</v>
      </c>
      <c r="M46" s="2">
        <f t="shared" si="14"/>
        <v>0.9921487603305784</v>
      </c>
      <c r="N46" s="2">
        <f t="shared" si="14"/>
        <v>1.160013888888889</v>
      </c>
      <c r="O46" s="2">
        <f t="shared" si="14"/>
        <v>1.3440118343195269</v>
      </c>
      <c r="P46" s="2">
        <f t="shared" si="14"/>
        <v>1.5520408163265307</v>
      </c>
      <c r="Q46" s="2">
        <f t="shared" si="14"/>
        <v>1.7760800000000005</v>
      </c>
      <c r="R46" s="2">
        <f t="shared" si="14"/>
        <v>1.9923828125000003</v>
      </c>
      <c r="S46" s="2">
        <f t="shared" si="14"/>
        <v>2.240560553633218</v>
      </c>
      <c r="T46" s="2">
        <f t="shared" si="14"/>
        <v>2.4733888888888895</v>
      </c>
      <c r="U46" s="2">
        <f t="shared" si="14"/>
        <v>2.7614182825484765</v>
      </c>
      <c r="V46" s="2">
        <f t="shared" si="14"/>
        <v>3.088979999999999</v>
      </c>
      <c r="W46" s="2">
        <f t="shared" si="14"/>
        <v>3.2689387755102053</v>
      </c>
      <c r="X46" s="2">
        <f t="shared" si="14"/>
        <v>3.6047768595041334</v>
      </c>
      <c r="Y46" s="2">
        <f t="shared" si="14"/>
        <v>0</v>
      </c>
    </row>
    <row r="47" spans="1:25" ht="15">
      <c r="A47" t="s">
        <v>20</v>
      </c>
      <c r="C47" s="2">
        <f>C45/C46</f>
        <v>0.196</v>
      </c>
      <c r="D47" s="2">
        <f aca="true" t="shared" si="15" ref="D47:Y47">D45/D46</f>
        <v>0.30153846153846153</v>
      </c>
      <c r="E47" s="2">
        <f t="shared" si="15"/>
        <v>0.3675</v>
      </c>
      <c r="F47" s="2">
        <f t="shared" si="15"/>
        <v>0.4020512820512821</v>
      </c>
      <c r="G47" s="2">
        <f t="shared" si="15"/>
        <v>0.42982456140350883</v>
      </c>
      <c r="H47" s="2">
        <f t="shared" si="15"/>
        <v>0.4465822784810126</v>
      </c>
      <c r="I47" s="2">
        <f t="shared" si="15"/>
        <v>0.4573333333333335</v>
      </c>
      <c r="J47" s="2">
        <f t="shared" si="15"/>
        <v>0.46459259259259256</v>
      </c>
      <c r="K47" s="2">
        <f t="shared" si="15"/>
        <v>0.47249999999999986</v>
      </c>
      <c r="L47" s="2">
        <f t="shared" si="15"/>
        <v>0.47804878048780497</v>
      </c>
      <c r="M47" s="2">
        <f t="shared" si="15"/>
        <v>0.48400000000000004</v>
      </c>
      <c r="N47" s="2">
        <f t="shared" si="15"/>
        <v>0.48830449826989625</v>
      </c>
      <c r="O47" s="2">
        <f t="shared" si="15"/>
        <v>0.4914540059347181</v>
      </c>
      <c r="P47" s="2">
        <f t="shared" si="15"/>
        <v>0.4925128205128205</v>
      </c>
      <c r="Q47" s="2">
        <f t="shared" si="15"/>
        <v>0.49328859060402674</v>
      </c>
      <c r="R47" s="2">
        <f t="shared" si="15"/>
        <v>0.49679207920792073</v>
      </c>
      <c r="S47" s="2">
        <f t="shared" si="15"/>
        <v>0.4977504393673111</v>
      </c>
      <c r="T47" s="2">
        <f t="shared" si="15"/>
        <v>0.5016113744075829</v>
      </c>
      <c r="U47" s="2">
        <f t="shared" si="15"/>
        <v>0.5011048158640227</v>
      </c>
      <c r="V47" s="2">
        <f t="shared" si="15"/>
        <v>0.498727735368957</v>
      </c>
      <c r="W47" s="2">
        <f t="shared" si="15"/>
        <v>0.5090459363957596</v>
      </c>
      <c r="X47" s="2">
        <f t="shared" si="15"/>
        <v>0.5078372591006423</v>
      </c>
      <c r="Y47" s="2" t="e">
        <f t="shared" si="15"/>
        <v>#DIV/0!</v>
      </c>
    </row>
    <row r="49" spans="1:25" ht="15">
      <c r="A49" t="s">
        <v>10</v>
      </c>
      <c r="C49" s="1">
        <f>C43/C40</f>
        <v>25</v>
      </c>
      <c r="D49" s="1">
        <f>D43/D40</f>
        <v>16.25</v>
      </c>
      <c r="E49" s="1">
        <f>E43/E40</f>
        <v>13.333333333333334</v>
      </c>
      <c r="F49" s="1">
        <f aca="true" t="shared" si="16" ref="F49:Y49">F43/F40</f>
        <v>12.1875</v>
      </c>
      <c r="G49" s="1">
        <f t="shared" si="16"/>
        <v>11.399999999999999</v>
      </c>
      <c r="H49" s="1">
        <f t="shared" si="16"/>
        <v>10.972222222222225</v>
      </c>
      <c r="I49" s="1">
        <f t="shared" si="16"/>
        <v>10.714285714285712</v>
      </c>
      <c r="J49" s="1">
        <f t="shared" si="16"/>
        <v>10.546875</v>
      </c>
      <c r="K49" s="1">
        <f t="shared" si="16"/>
        <v>10.370370370370372</v>
      </c>
      <c r="L49" s="1">
        <f t="shared" si="16"/>
        <v>10.249999999999998</v>
      </c>
      <c r="M49" s="1">
        <f t="shared" si="16"/>
        <v>10.12396694214876</v>
      </c>
      <c r="N49" s="1">
        <f t="shared" si="16"/>
        <v>10.034722222222221</v>
      </c>
      <c r="O49" s="1">
        <f t="shared" si="16"/>
        <v>9.970414201183432</v>
      </c>
      <c r="P49" s="1">
        <f t="shared" si="16"/>
        <v>9.948979591836734</v>
      </c>
      <c r="Q49" s="1">
        <f t="shared" si="16"/>
        <v>9.933333333333335</v>
      </c>
      <c r="R49" s="1">
        <f t="shared" si="16"/>
        <v>9.86328125</v>
      </c>
      <c r="S49" s="1">
        <f t="shared" si="16"/>
        <v>9.844290657439444</v>
      </c>
      <c r="T49" s="1">
        <f t="shared" si="16"/>
        <v>9.76851851851852</v>
      </c>
      <c r="U49" s="1">
        <f t="shared" si="16"/>
        <v>9.778393351800554</v>
      </c>
      <c r="V49" s="1">
        <f t="shared" si="16"/>
        <v>9.824999999999998</v>
      </c>
      <c r="W49" s="1">
        <f t="shared" si="16"/>
        <v>9.625850340136056</v>
      </c>
      <c r="X49" s="1">
        <f t="shared" si="16"/>
        <v>9.648760330578513</v>
      </c>
      <c r="Y49" s="1">
        <f t="shared" si="16"/>
        <v>0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Y49"/>
  <sheetViews>
    <sheetView zoomScalePageLayoutView="0" workbookViewId="0" topLeftCell="A1">
      <selection activeCell="B8" sqref="B8:G32"/>
    </sheetView>
  </sheetViews>
  <sheetFormatPr defaultColWidth="11.421875" defaultRowHeight="15"/>
  <sheetData>
    <row r="2" spans="1:5" ht="15">
      <c r="A2" t="s">
        <v>11</v>
      </c>
      <c r="C2" t="s">
        <v>12</v>
      </c>
      <c r="E2" t="s">
        <v>13</v>
      </c>
    </row>
    <row r="3" ht="15">
      <c r="C3" t="s">
        <v>31</v>
      </c>
    </row>
    <row r="4" ht="15">
      <c r="E4" t="s">
        <v>23</v>
      </c>
    </row>
    <row r="5" spans="5:7" ht="15">
      <c r="E5" t="s">
        <v>21</v>
      </c>
      <c r="F5" s="3">
        <v>200</v>
      </c>
      <c r="G5" t="s">
        <v>24</v>
      </c>
    </row>
    <row r="6" ht="15">
      <c r="B6" t="s">
        <v>25</v>
      </c>
    </row>
    <row r="8" spans="1:9" ht="15">
      <c r="A8" t="s">
        <v>0</v>
      </c>
      <c r="B8" t="s">
        <v>1</v>
      </c>
      <c r="C8" t="s">
        <v>2</v>
      </c>
      <c r="D8" t="s">
        <v>14</v>
      </c>
      <c r="E8" t="s">
        <v>15</v>
      </c>
      <c r="F8" t="s">
        <v>17</v>
      </c>
      <c r="G8" t="s">
        <v>30</v>
      </c>
      <c r="H8" t="s">
        <v>20</v>
      </c>
      <c r="I8" t="s">
        <v>26</v>
      </c>
    </row>
    <row r="9" spans="3:9" ht="15">
      <c r="C9" t="s">
        <v>3</v>
      </c>
      <c r="D9" t="s">
        <v>3</v>
      </c>
      <c r="E9" t="s">
        <v>16</v>
      </c>
      <c r="F9" t="s">
        <v>18</v>
      </c>
      <c r="G9" t="s">
        <v>19</v>
      </c>
      <c r="I9" t="s">
        <v>27</v>
      </c>
    </row>
    <row r="10" spans="1:4" ht="15">
      <c r="A10">
        <v>0</v>
      </c>
      <c r="B10" s="4">
        <v>0</v>
      </c>
      <c r="C10" s="2">
        <v>0</v>
      </c>
      <c r="D10" s="2">
        <v>0</v>
      </c>
    </row>
    <row r="11" spans="1:9" ht="15">
      <c r="A11">
        <v>0.02</v>
      </c>
      <c r="B11" s="4">
        <v>0.1</v>
      </c>
      <c r="C11" s="2">
        <f>B11/A11/100</f>
        <v>0.05</v>
      </c>
      <c r="D11" s="2">
        <f>2*B11/A11/100</f>
        <v>0.1</v>
      </c>
      <c r="E11" s="1">
        <f>D11*D11/B11*100</f>
        <v>10.000000000000002</v>
      </c>
      <c r="F11" s="2">
        <f>$F$5*9.8*B11/100/1000</f>
        <v>0.0019600000000000004</v>
      </c>
      <c r="G11" s="2">
        <f>0.5*$F$5*D11*D11/1000</f>
        <v>0.001</v>
      </c>
      <c r="H11" s="2">
        <f>F11/G11</f>
        <v>1.9600000000000004</v>
      </c>
      <c r="I11" s="2">
        <f>SQRT(2*9.8*B11/100)</f>
        <v>0.14</v>
      </c>
    </row>
    <row r="12" spans="1:21" ht="15">
      <c r="A12">
        <v>0.04</v>
      </c>
      <c r="B12" s="4">
        <v>0.5</v>
      </c>
      <c r="C12" s="2">
        <f aca="true" t="shared" si="0" ref="C12:C32">B12/A12/100</f>
        <v>0.125</v>
      </c>
      <c r="D12" s="2">
        <f aca="true" t="shared" si="1" ref="D12:D32">2*B12/A12/100</f>
        <v>0.25</v>
      </c>
      <c r="E12" s="1">
        <f aca="true" t="shared" si="2" ref="E12:E32">D12*D12/B12*100</f>
        <v>12.5</v>
      </c>
      <c r="F12" s="2">
        <f aca="true" t="shared" si="3" ref="F12:F32">$F$5*9.8*B12/100/1000</f>
        <v>0.009800000000000001</v>
      </c>
      <c r="G12" s="2">
        <f aca="true" t="shared" si="4" ref="G12:G32">0.5*$F$5*D12*D12/1000</f>
        <v>0.00625</v>
      </c>
      <c r="H12" s="2">
        <f aca="true" t="shared" si="5" ref="H12:H32">F12/G12</f>
        <v>1.568</v>
      </c>
      <c r="I12" s="2">
        <f aca="true" t="shared" si="6" ref="I12:I32">SQRT(2*9.8*B12/100)</f>
        <v>0.31304951684997057</v>
      </c>
      <c r="J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ht="15">
      <c r="A13">
        <v>0.06</v>
      </c>
      <c r="B13" s="4">
        <v>1</v>
      </c>
      <c r="C13" s="2">
        <f t="shared" si="0"/>
        <v>0.16666666666666669</v>
      </c>
      <c r="D13" s="2">
        <f t="shared" si="1"/>
        <v>0.33333333333333337</v>
      </c>
      <c r="E13" s="1">
        <f t="shared" si="2"/>
        <v>11.111111111111112</v>
      </c>
      <c r="F13" s="2">
        <f t="shared" si="3"/>
        <v>0.019600000000000003</v>
      </c>
      <c r="G13" s="2">
        <f t="shared" si="4"/>
        <v>0.011111111111111113</v>
      </c>
      <c r="H13" s="2">
        <f t="shared" si="5"/>
        <v>1.764</v>
      </c>
      <c r="I13" s="2">
        <f t="shared" si="6"/>
        <v>0.4427188724235731</v>
      </c>
      <c r="J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ht="15">
      <c r="A14">
        <v>0.08</v>
      </c>
      <c r="B14" s="4">
        <v>2.1</v>
      </c>
      <c r="C14" s="2">
        <f t="shared" si="0"/>
        <v>0.2625</v>
      </c>
      <c r="D14" s="2">
        <f t="shared" si="1"/>
        <v>0.525</v>
      </c>
      <c r="E14" s="1">
        <f t="shared" si="2"/>
        <v>13.125</v>
      </c>
      <c r="F14" s="2">
        <f t="shared" si="3"/>
        <v>0.04116000000000001</v>
      </c>
      <c r="G14" s="2">
        <f t="shared" si="4"/>
        <v>0.0275625</v>
      </c>
      <c r="H14" s="2">
        <f t="shared" si="5"/>
        <v>1.4933333333333336</v>
      </c>
      <c r="I14" s="2">
        <f t="shared" si="6"/>
        <v>0.6415605972938176</v>
      </c>
      <c r="J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15">
      <c r="A15">
        <v>0.1</v>
      </c>
      <c r="B15" s="4">
        <v>4.2</v>
      </c>
      <c r="C15" s="2">
        <f t="shared" si="0"/>
        <v>0.42</v>
      </c>
      <c r="D15" s="2">
        <f t="shared" si="1"/>
        <v>0.84</v>
      </c>
      <c r="E15" s="1">
        <f t="shared" si="2"/>
        <v>16.799999999999997</v>
      </c>
      <c r="F15" s="2">
        <f t="shared" si="3"/>
        <v>0.08232000000000002</v>
      </c>
      <c r="G15" s="2">
        <f t="shared" si="4"/>
        <v>0.07056</v>
      </c>
      <c r="H15" s="2">
        <f t="shared" si="5"/>
        <v>1.166666666666667</v>
      </c>
      <c r="I15" s="2">
        <f t="shared" si="6"/>
        <v>0.9073036977771004</v>
      </c>
      <c r="J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15">
      <c r="A16">
        <v>0.12</v>
      </c>
      <c r="B16" s="4">
        <v>6.1</v>
      </c>
      <c r="C16" s="2">
        <f t="shared" si="0"/>
        <v>0.5083333333333333</v>
      </c>
      <c r="D16" s="2">
        <f t="shared" si="1"/>
        <v>1.0166666666666666</v>
      </c>
      <c r="E16" s="1">
        <f t="shared" si="2"/>
        <v>16.944444444444446</v>
      </c>
      <c r="F16" s="2">
        <f t="shared" si="3"/>
        <v>0.11956</v>
      </c>
      <c r="G16" s="2">
        <f t="shared" si="4"/>
        <v>0.1033611111111111</v>
      </c>
      <c r="H16" s="2">
        <f t="shared" si="5"/>
        <v>1.15672131147541</v>
      </c>
      <c r="I16" s="2">
        <f t="shared" si="6"/>
        <v>1.0934349546269315</v>
      </c>
      <c r="J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15">
      <c r="A17">
        <v>0.14</v>
      </c>
      <c r="B17" s="4">
        <v>8.4</v>
      </c>
      <c r="C17" s="2">
        <f t="shared" si="0"/>
        <v>0.6</v>
      </c>
      <c r="D17" s="2">
        <f t="shared" si="1"/>
        <v>1.2</v>
      </c>
      <c r="E17" s="1">
        <f t="shared" si="2"/>
        <v>17.14285714285714</v>
      </c>
      <c r="F17" s="2">
        <f t="shared" si="3"/>
        <v>0.16464000000000004</v>
      </c>
      <c r="G17" s="2">
        <f t="shared" si="4"/>
        <v>0.144</v>
      </c>
      <c r="H17" s="2">
        <f t="shared" si="5"/>
        <v>1.1433333333333338</v>
      </c>
      <c r="I17" s="2">
        <f t="shared" si="6"/>
        <v>1.2831211945876353</v>
      </c>
      <c r="J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9" ht="15">
      <c r="A18">
        <v>0.16</v>
      </c>
      <c r="B18" s="4">
        <v>11.1</v>
      </c>
      <c r="C18" s="2">
        <f t="shared" si="0"/>
        <v>0.69375</v>
      </c>
      <c r="D18" s="2">
        <f t="shared" si="1"/>
        <v>1.3875</v>
      </c>
      <c r="E18" s="1">
        <f t="shared" si="2"/>
        <v>17.34375</v>
      </c>
      <c r="F18" s="2">
        <f t="shared" si="3"/>
        <v>0.21756000000000003</v>
      </c>
      <c r="G18" s="2">
        <f t="shared" si="4"/>
        <v>0.192515625</v>
      </c>
      <c r="H18" s="2">
        <f t="shared" si="5"/>
        <v>1.1300900900900903</v>
      </c>
      <c r="I18" s="2">
        <f t="shared" si="6"/>
        <v>1.4749915253993835</v>
      </c>
    </row>
    <row r="19" spans="1:21" ht="15">
      <c r="A19">
        <v>0.18</v>
      </c>
      <c r="B19" s="4">
        <v>14.1</v>
      </c>
      <c r="C19" s="2">
        <f t="shared" si="0"/>
        <v>0.7833333333333333</v>
      </c>
      <c r="D19" s="2">
        <f t="shared" si="1"/>
        <v>1.5666666666666667</v>
      </c>
      <c r="E19" s="1">
        <f t="shared" si="2"/>
        <v>17.40740740740741</v>
      </c>
      <c r="F19" s="2">
        <f t="shared" si="3"/>
        <v>0.27636</v>
      </c>
      <c r="G19" s="2">
        <f t="shared" si="4"/>
        <v>0.24544444444444444</v>
      </c>
      <c r="H19" s="2">
        <f t="shared" si="5"/>
        <v>1.1259574468085107</v>
      </c>
      <c r="I19" s="2">
        <f t="shared" si="6"/>
        <v>1.6624078921853085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9" ht="15">
      <c r="A20">
        <v>0.2</v>
      </c>
      <c r="B20" s="4">
        <v>17.7</v>
      </c>
      <c r="C20" s="2">
        <f t="shared" si="0"/>
        <v>0.8849999999999999</v>
      </c>
      <c r="D20" s="2">
        <f t="shared" si="1"/>
        <v>1.7699999999999998</v>
      </c>
      <c r="E20" s="1">
        <f t="shared" si="2"/>
        <v>17.699999999999996</v>
      </c>
      <c r="F20" s="2">
        <f t="shared" si="3"/>
        <v>0.34692</v>
      </c>
      <c r="G20" s="2">
        <f t="shared" si="4"/>
        <v>0.3132899999999999</v>
      </c>
      <c r="H20" s="2">
        <f t="shared" si="5"/>
        <v>1.107344632768362</v>
      </c>
      <c r="I20" s="2">
        <f t="shared" si="6"/>
        <v>1.86257885739101</v>
      </c>
    </row>
    <row r="21" spans="1:9" ht="15">
      <c r="A21">
        <v>0.22</v>
      </c>
      <c r="B21" s="4">
        <v>21.5</v>
      </c>
      <c r="C21" s="2">
        <f t="shared" si="0"/>
        <v>0.9772727272727273</v>
      </c>
      <c r="D21" s="2">
        <f t="shared" si="1"/>
        <v>1.9545454545454546</v>
      </c>
      <c r="E21" s="1">
        <f t="shared" si="2"/>
        <v>17.768595041322314</v>
      </c>
      <c r="F21" s="2">
        <f t="shared" si="3"/>
        <v>0.4214000000000001</v>
      </c>
      <c r="G21" s="2">
        <f t="shared" si="4"/>
        <v>0.38202479338842976</v>
      </c>
      <c r="H21" s="2">
        <f t="shared" si="5"/>
        <v>1.1030697674418608</v>
      </c>
      <c r="I21" s="2">
        <f t="shared" si="6"/>
        <v>2.052802961806125</v>
      </c>
    </row>
    <row r="22" spans="1:9" ht="15">
      <c r="A22">
        <v>0.24</v>
      </c>
      <c r="B22" s="4">
        <v>25.7</v>
      </c>
      <c r="C22" s="2">
        <f t="shared" si="0"/>
        <v>1.0708333333333333</v>
      </c>
      <c r="D22" s="2">
        <f t="shared" si="1"/>
        <v>2.1416666666666666</v>
      </c>
      <c r="E22" s="1">
        <f t="shared" si="2"/>
        <v>17.84722222222222</v>
      </c>
      <c r="F22" s="2">
        <f t="shared" si="3"/>
        <v>0.5037200000000001</v>
      </c>
      <c r="G22" s="2">
        <f t="shared" si="4"/>
        <v>0.4586736111111111</v>
      </c>
      <c r="H22" s="2">
        <f t="shared" si="5"/>
        <v>1.0982101167315177</v>
      </c>
      <c r="I22" s="2">
        <f t="shared" si="6"/>
        <v>2.2443707358633955</v>
      </c>
    </row>
    <row r="23" spans="1:9" ht="15">
      <c r="A23">
        <v>0.26</v>
      </c>
      <c r="B23" s="4">
        <v>30.7</v>
      </c>
      <c r="C23" s="2">
        <f t="shared" si="0"/>
        <v>1.1807692307692306</v>
      </c>
      <c r="D23" s="2">
        <f t="shared" si="1"/>
        <v>2.361538461538461</v>
      </c>
      <c r="E23" s="1">
        <f t="shared" si="2"/>
        <v>18.165680473372774</v>
      </c>
      <c r="F23" s="2">
        <f t="shared" si="3"/>
        <v>0.60172</v>
      </c>
      <c r="G23" s="2">
        <f t="shared" si="4"/>
        <v>0.5576863905325441</v>
      </c>
      <c r="H23" s="2">
        <f t="shared" si="5"/>
        <v>1.0789576547231277</v>
      </c>
      <c r="I23" s="2">
        <f t="shared" si="6"/>
        <v>2.4529981655109325</v>
      </c>
    </row>
    <row r="24" spans="1:9" ht="15">
      <c r="A24">
        <v>0.28</v>
      </c>
      <c r="B24" s="4">
        <v>35.9</v>
      </c>
      <c r="C24" s="2">
        <f t="shared" si="0"/>
        <v>1.282142857142857</v>
      </c>
      <c r="D24" s="2">
        <f t="shared" si="1"/>
        <v>2.564285714285714</v>
      </c>
      <c r="E24" s="1">
        <f t="shared" si="2"/>
        <v>18.316326530612244</v>
      </c>
      <c r="F24" s="2">
        <f t="shared" si="3"/>
        <v>0.7036399999999999</v>
      </c>
      <c r="G24" s="2">
        <f t="shared" si="4"/>
        <v>0.6575561224489794</v>
      </c>
      <c r="H24" s="2">
        <f t="shared" si="5"/>
        <v>1.0700835654596101</v>
      </c>
      <c r="I24" s="2">
        <f t="shared" si="6"/>
        <v>2.652621345009498</v>
      </c>
    </row>
    <row r="25" spans="1:9" ht="15">
      <c r="A25">
        <v>0.3</v>
      </c>
      <c r="B25" s="4">
        <v>41.5</v>
      </c>
      <c r="C25" s="2">
        <f t="shared" si="0"/>
        <v>1.3833333333333335</v>
      </c>
      <c r="D25" s="2">
        <f t="shared" si="1"/>
        <v>2.766666666666667</v>
      </c>
      <c r="E25" s="1">
        <f t="shared" si="2"/>
        <v>18.44444444444445</v>
      </c>
      <c r="F25" s="2">
        <f t="shared" si="3"/>
        <v>0.8134000000000001</v>
      </c>
      <c r="G25" s="2">
        <f t="shared" si="4"/>
        <v>0.7654444444444446</v>
      </c>
      <c r="H25" s="2">
        <f t="shared" si="5"/>
        <v>1.0626506024096385</v>
      </c>
      <c r="I25" s="2">
        <f t="shared" si="6"/>
        <v>2.852016830244871</v>
      </c>
    </row>
    <row r="26" spans="1:9" ht="15">
      <c r="A26">
        <v>0.32</v>
      </c>
      <c r="B26" s="4">
        <v>47.3</v>
      </c>
      <c r="C26" s="2">
        <f t="shared" si="0"/>
        <v>1.478125</v>
      </c>
      <c r="D26" s="2">
        <f t="shared" si="1"/>
        <v>2.95625</v>
      </c>
      <c r="E26" s="1">
        <f t="shared" si="2"/>
        <v>18.476562499999996</v>
      </c>
      <c r="F26" s="2">
        <f t="shared" si="3"/>
        <v>0.92708</v>
      </c>
      <c r="G26" s="2">
        <f t="shared" si="4"/>
        <v>0.87394140625</v>
      </c>
      <c r="H26" s="2">
        <f t="shared" si="5"/>
        <v>1.0608033826638477</v>
      </c>
      <c r="I26" s="2">
        <f t="shared" si="6"/>
        <v>3.0447988439304168</v>
      </c>
    </row>
    <row r="27" spans="1:9" ht="15">
      <c r="A27">
        <v>0.34</v>
      </c>
      <c r="B27" s="4">
        <v>53.2</v>
      </c>
      <c r="C27" s="2">
        <f t="shared" si="0"/>
        <v>1.5647058823529412</v>
      </c>
      <c r="D27" s="2">
        <f t="shared" si="1"/>
        <v>3.1294117647058823</v>
      </c>
      <c r="E27" s="1">
        <f t="shared" si="2"/>
        <v>18.408304498269896</v>
      </c>
      <c r="F27" s="2">
        <f t="shared" si="3"/>
        <v>1.0427200000000003</v>
      </c>
      <c r="G27" s="2">
        <f t="shared" si="4"/>
        <v>0.9793217993079585</v>
      </c>
      <c r="H27" s="2">
        <f t="shared" si="5"/>
        <v>1.0647368421052634</v>
      </c>
      <c r="I27" s="2">
        <f t="shared" si="6"/>
        <v>3.229117526507823</v>
      </c>
    </row>
    <row r="28" spans="1:9" ht="15">
      <c r="A28">
        <v>0.36</v>
      </c>
      <c r="B28" s="4">
        <v>59.7</v>
      </c>
      <c r="C28" s="2">
        <f t="shared" si="0"/>
        <v>1.6583333333333334</v>
      </c>
      <c r="D28" s="2">
        <f t="shared" si="1"/>
        <v>3.316666666666667</v>
      </c>
      <c r="E28" s="1">
        <f t="shared" si="2"/>
        <v>18.425925925925927</v>
      </c>
      <c r="F28" s="2">
        <f t="shared" si="3"/>
        <v>1.17012</v>
      </c>
      <c r="G28" s="2">
        <f t="shared" si="4"/>
        <v>1.1000277777777778</v>
      </c>
      <c r="H28" s="2">
        <f t="shared" si="5"/>
        <v>1.063718592964824</v>
      </c>
      <c r="I28" s="2">
        <f t="shared" si="6"/>
        <v>3.420701682403773</v>
      </c>
    </row>
    <row r="29" spans="1:9" ht="15">
      <c r="A29">
        <v>0.38</v>
      </c>
      <c r="B29" s="4">
        <v>67.3</v>
      </c>
      <c r="C29" s="2">
        <f t="shared" si="0"/>
        <v>1.7710526315789474</v>
      </c>
      <c r="D29" s="2">
        <f t="shared" si="1"/>
        <v>3.542105263157895</v>
      </c>
      <c r="E29" s="1">
        <f t="shared" si="2"/>
        <v>18.642659279778396</v>
      </c>
      <c r="F29" s="2">
        <f t="shared" si="3"/>
        <v>1.31908</v>
      </c>
      <c r="G29" s="2">
        <f t="shared" si="4"/>
        <v>1.254650969529086</v>
      </c>
      <c r="H29" s="2">
        <f t="shared" si="5"/>
        <v>1.0513521545319464</v>
      </c>
      <c r="I29" s="2">
        <f t="shared" si="6"/>
        <v>3.631914095900397</v>
      </c>
    </row>
    <row r="30" spans="1:9" ht="15">
      <c r="A30">
        <v>0.4</v>
      </c>
      <c r="B30" s="4">
        <v>74</v>
      </c>
      <c r="C30" s="2">
        <f t="shared" si="0"/>
        <v>1.85</v>
      </c>
      <c r="D30" s="2">
        <f t="shared" si="1"/>
        <v>3.7</v>
      </c>
      <c r="E30" s="1">
        <f t="shared" si="2"/>
        <v>18.500000000000004</v>
      </c>
      <c r="F30" s="2">
        <f t="shared" si="3"/>
        <v>1.4504000000000004</v>
      </c>
      <c r="G30" s="2">
        <f t="shared" si="4"/>
        <v>1.369</v>
      </c>
      <c r="H30" s="2">
        <f t="shared" si="5"/>
        <v>1.0594594594594597</v>
      </c>
      <c r="I30" s="2">
        <f t="shared" si="6"/>
        <v>3.8084117424459243</v>
      </c>
    </row>
    <row r="31" spans="1:9" ht="15">
      <c r="A31">
        <v>0.42</v>
      </c>
      <c r="B31" s="4">
        <v>81.7</v>
      </c>
      <c r="C31" s="2">
        <f t="shared" si="0"/>
        <v>1.9452380952380954</v>
      </c>
      <c r="D31" s="2">
        <f t="shared" si="1"/>
        <v>3.890476190476191</v>
      </c>
      <c r="E31" s="1">
        <f t="shared" si="2"/>
        <v>18.526077097505674</v>
      </c>
      <c r="F31" s="2">
        <f t="shared" si="3"/>
        <v>1.6013200000000003</v>
      </c>
      <c r="G31" s="2">
        <f t="shared" si="4"/>
        <v>1.5135804988662134</v>
      </c>
      <c r="H31" s="2">
        <f t="shared" si="5"/>
        <v>1.05796817625459</v>
      </c>
      <c r="I31" s="2">
        <f t="shared" si="6"/>
        <v>4.001649659827807</v>
      </c>
    </row>
    <row r="32" spans="1:9" ht="15">
      <c r="A32">
        <v>0.44</v>
      </c>
      <c r="B32" s="4">
        <v>90.1</v>
      </c>
      <c r="C32" s="2">
        <f t="shared" si="0"/>
        <v>2.0477272727272724</v>
      </c>
      <c r="D32" s="2">
        <f t="shared" si="1"/>
        <v>4.095454545454545</v>
      </c>
      <c r="E32" s="1">
        <f t="shared" si="2"/>
        <v>18.61570247933884</v>
      </c>
      <c r="F32" s="2">
        <f t="shared" si="3"/>
        <v>1.76596</v>
      </c>
      <c r="G32" s="2">
        <f t="shared" si="4"/>
        <v>1.6772747933884293</v>
      </c>
      <c r="H32" s="2">
        <f t="shared" si="5"/>
        <v>1.0528745837957827</v>
      </c>
      <c r="I32" s="2">
        <f t="shared" si="6"/>
        <v>4.202332685545017</v>
      </c>
    </row>
    <row r="33" spans="1:9" ht="15">
      <c r="A33">
        <v>0.46</v>
      </c>
      <c r="B33" s="3"/>
      <c r="C33" s="2"/>
      <c r="D33" s="2"/>
      <c r="E33" s="1"/>
      <c r="F33" s="2"/>
      <c r="G33" s="2"/>
      <c r="H33" s="2"/>
      <c r="I33" s="2"/>
    </row>
    <row r="40" spans="1:25" ht="15">
      <c r="A40" t="s">
        <v>4</v>
      </c>
      <c r="B40">
        <v>0</v>
      </c>
      <c r="C40">
        <v>0.02</v>
      </c>
      <c r="D40">
        <v>0.04</v>
      </c>
      <c r="E40">
        <v>0.06</v>
      </c>
      <c r="F40">
        <v>0.08</v>
      </c>
      <c r="G40">
        <v>0.1</v>
      </c>
      <c r="H40">
        <v>0.12</v>
      </c>
      <c r="I40">
        <v>0.14</v>
      </c>
      <c r="J40">
        <v>0.16</v>
      </c>
      <c r="K40">
        <v>0.18</v>
      </c>
      <c r="L40">
        <v>0.2</v>
      </c>
      <c r="M40">
        <v>0.22</v>
      </c>
      <c r="N40">
        <v>0.24</v>
      </c>
      <c r="O40">
        <v>0.26</v>
      </c>
      <c r="P40">
        <v>0.28</v>
      </c>
      <c r="Q40">
        <v>0.3</v>
      </c>
      <c r="R40">
        <v>0.32</v>
      </c>
      <c r="S40">
        <v>0.34</v>
      </c>
      <c r="T40">
        <v>0.36</v>
      </c>
      <c r="U40">
        <v>0.38</v>
      </c>
      <c r="V40">
        <v>0.4</v>
      </c>
      <c r="W40">
        <v>0.42</v>
      </c>
      <c r="X40">
        <v>0.44</v>
      </c>
      <c r="Y40">
        <v>0.46</v>
      </c>
    </row>
    <row r="41" spans="1:25" ht="15">
      <c r="A41" t="s">
        <v>5</v>
      </c>
      <c r="B41">
        <v>0</v>
      </c>
      <c r="C41">
        <f>B11</f>
        <v>0.1</v>
      </c>
      <c r="D41">
        <f>B12</f>
        <v>0.5</v>
      </c>
      <c r="E41">
        <f>B13</f>
        <v>1</v>
      </c>
      <c r="F41">
        <f>B14</f>
        <v>2.1</v>
      </c>
      <c r="G41">
        <f>B15</f>
        <v>4.2</v>
      </c>
      <c r="H41">
        <f>B16</f>
        <v>6.1</v>
      </c>
      <c r="I41">
        <f>B17</f>
        <v>8.4</v>
      </c>
      <c r="J41">
        <f>B18</f>
        <v>11.1</v>
      </c>
      <c r="K41">
        <f>B19</f>
        <v>14.1</v>
      </c>
      <c r="L41">
        <f>B20</f>
        <v>17.7</v>
      </c>
      <c r="M41">
        <f>B21</f>
        <v>21.5</v>
      </c>
      <c r="N41">
        <f>B22</f>
        <v>25.7</v>
      </c>
      <c r="O41">
        <f>B23</f>
        <v>30.7</v>
      </c>
      <c r="P41">
        <f>B24</f>
        <v>35.9</v>
      </c>
      <c r="Q41">
        <f>B25</f>
        <v>41.5</v>
      </c>
      <c r="R41">
        <f>B26</f>
        <v>47.3</v>
      </c>
      <c r="S41">
        <f>B27</f>
        <v>53.2</v>
      </c>
      <c r="T41">
        <f>B28</f>
        <v>59.7</v>
      </c>
      <c r="U41">
        <f>B29</f>
        <v>67.3</v>
      </c>
      <c r="V41">
        <f>B30</f>
        <v>74</v>
      </c>
      <c r="W41">
        <f>B31</f>
        <v>81.7</v>
      </c>
      <c r="X41">
        <f>B32</f>
        <v>90.1</v>
      </c>
      <c r="Y41">
        <f>B33</f>
        <v>0</v>
      </c>
    </row>
    <row r="42" spans="1:25" ht="15">
      <c r="A42" t="s">
        <v>6</v>
      </c>
      <c r="C42" s="2">
        <f>C41/C40/100</f>
        <v>0.05</v>
      </c>
      <c r="D42" s="2">
        <f>D41/D40/100</f>
        <v>0.125</v>
      </c>
      <c r="E42" s="2">
        <f>E41/E40/100</f>
        <v>0.16666666666666669</v>
      </c>
      <c r="F42" s="2">
        <f>F41/F40/100</f>
        <v>0.2625</v>
      </c>
      <c r="G42" s="2">
        <f aca="true" t="shared" si="7" ref="G42:P42">G41/G40/100</f>
        <v>0.42</v>
      </c>
      <c r="H42" s="2">
        <f t="shared" si="7"/>
        <v>0.5083333333333333</v>
      </c>
      <c r="I42" s="2">
        <f t="shared" si="7"/>
        <v>0.6</v>
      </c>
      <c r="J42" s="2">
        <f t="shared" si="7"/>
        <v>0.69375</v>
      </c>
      <c r="K42" s="2">
        <f t="shared" si="7"/>
        <v>0.7833333333333333</v>
      </c>
      <c r="L42" s="2">
        <f t="shared" si="7"/>
        <v>0.8849999999999999</v>
      </c>
      <c r="M42" s="2">
        <f t="shared" si="7"/>
        <v>0.9772727272727273</v>
      </c>
      <c r="N42" s="2">
        <f t="shared" si="7"/>
        <v>1.0708333333333333</v>
      </c>
      <c r="O42" s="2">
        <f t="shared" si="7"/>
        <v>1.1807692307692306</v>
      </c>
      <c r="P42" s="2">
        <f t="shared" si="7"/>
        <v>1.282142857142857</v>
      </c>
      <c r="Q42" s="2">
        <f>Q41/Q40/100</f>
        <v>1.3833333333333335</v>
      </c>
      <c r="R42" s="2">
        <f aca="true" t="shared" si="8" ref="R42:Y42">R41/R40/100</f>
        <v>1.478125</v>
      </c>
      <c r="S42" s="2">
        <f t="shared" si="8"/>
        <v>1.5647058823529412</v>
      </c>
      <c r="T42" s="2">
        <f t="shared" si="8"/>
        <v>1.6583333333333334</v>
      </c>
      <c r="U42" s="2">
        <f t="shared" si="8"/>
        <v>1.7710526315789474</v>
      </c>
      <c r="V42" s="2">
        <f t="shared" si="8"/>
        <v>1.85</v>
      </c>
      <c r="W42" s="2">
        <f t="shared" si="8"/>
        <v>1.9452380952380954</v>
      </c>
      <c r="X42" s="2">
        <f t="shared" si="8"/>
        <v>2.0477272727272724</v>
      </c>
      <c r="Y42" s="2">
        <f t="shared" si="8"/>
        <v>0</v>
      </c>
    </row>
    <row r="43" spans="1:25" ht="15">
      <c r="A43" t="s">
        <v>22</v>
      </c>
      <c r="C43" s="2">
        <f>C41/C40/50</f>
        <v>0.1</v>
      </c>
      <c r="D43" s="2">
        <f>D41/D40/50</f>
        <v>0.25</v>
      </c>
      <c r="E43" s="2">
        <f aca="true" t="shared" si="9" ref="E43:Y43">E41/E40/50</f>
        <v>0.33333333333333337</v>
      </c>
      <c r="F43" s="2">
        <f t="shared" si="9"/>
        <v>0.525</v>
      </c>
      <c r="G43" s="2">
        <f t="shared" si="9"/>
        <v>0.84</v>
      </c>
      <c r="H43" s="2">
        <f t="shared" si="9"/>
        <v>1.0166666666666666</v>
      </c>
      <c r="I43" s="2">
        <f t="shared" si="9"/>
        <v>1.2</v>
      </c>
      <c r="J43" s="2">
        <f t="shared" si="9"/>
        <v>1.3875</v>
      </c>
      <c r="K43" s="2">
        <f t="shared" si="9"/>
        <v>1.5666666666666667</v>
      </c>
      <c r="L43" s="2">
        <f t="shared" si="9"/>
        <v>1.7699999999999998</v>
      </c>
      <c r="M43" s="2">
        <f t="shared" si="9"/>
        <v>1.9545454545454546</v>
      </c>
      <c r="N43" s="2">
        <f t="shared" si="9"/>
        <v>2.1416666666666666</v>
      </c>
      <c r="O43" s="2">
        <f t="shared" si="9"/>
        <v>2.361538461538461</v>
      </c>
      <c r="P43" s="2">
        <f t="shared" si="9"/>
        <v>2.564285714285714</v>
      </c>
      <c r="Q43" s="2">
        <f t="shared" si="9"/>
        <v>2.766666666666667</v>
      </c>
      <c r="R43" s="2">
        <f t="shared" si="9"/>
        <v>2.95625</v>
      </c>
      <c r="S43" s="2">
        <f t="shared" si="9"/>
        <v>3.1294117647058823</v>
      </c>
      <c r="T43" s="2">
        <f t="shared" si="9"/>
        <v>3.316666666666667</v>
      </c>
      <c r="U43" s="2">
        <f t="shared" si="9"/>
        <v>3.542105263157895</v>
      </c>
      <c r="V43" s="2">
        <f t="shared" si="9"/>
        <v>3.7</v>
      </c>
      <c r="W43" s="2">
        <f t="shared" si="9"/>
        <v>3.890476190476191</v>
      </c>
      <c r="X43" s="2">
        <f t="shared" si="9"/>
        <v>4.095454545454545</v>
      </c>
      <c r="Y43" s="2">
        <f t="shared" si="9"/>
        <v>0</v>
      </c>
    </row>
    <row r="44" spans="1:25" ht="15">
      <c r="A44" t="s">
        <v>7</v>
      </c>
      <c r="C44" s="1">
        <f>C43*C43/C41*100</f>
        <v>10.000000000000002</v>
      </c>
      <c r="D44" s="1">
        <f aca="true" t="shared" si="10" ref="D44:Y44">D43*D43/D41*100</f>
        <v>12.5</v>
      </c>
      <c r="E44" s="1">
        <f t="shared" si="10"/>
        <v>11.111111111111112</v>
      </c>
      <c r="F44" s="1">
        <f t="shared" si="10"/>
        <v>13.125</v>
      </c>
      <c r="G44" s="1">
        <f t="shared" si="10"/>
        <v>16.799999999999997</v>
      </c>
      <c r="H44" s="1">
        <f t="shared" si="10"/>
        <v>16.944444444444446</v>
      </c>
      <c r="I44" s="1">
        <f t="shared" si="10"/>
        <v>17.14285714285714</v>
      </c>
      <c r="J44" s="1">
        <f t="shared" si="10"/>
        <v>17.34375</v>
      </c>
      <c r="K44" s="1">
        <f t="shared" si="10"/>
        <v>17.40740740740741</v>
      </c>
      <c r="L44" s="1">
        <f t="shared" si="10"/>
        <v>17.699999999999996</v>
      </c>
      <c r="M44" s="1">
        <f t="shared" si="10"/>
        <v>17.768595041322314</v>
      </c>
      <c r="N44" s="1">
        <f t="shared" si="10"/>
        <v>17.84722222222222</v>
      </c>
      <c r="O44" s="1">
        <f t="shared" si="10"/>
        <v>18.165680473372774</v>
      </c>
      <c r="P44" s="1">
        <f t="shared" si="10"/>
        <v>18.316326530612244</v>
      </c>
      <c r="Q44" s="1">
        <f t="shared" si="10"/>
        <v>18.44444444444445</v>
      </c>
      <c r="R44" s="1">
        <f t="shared" si="10"/>
        <v>18.476562499999996</v>
      </c>
      <c r="S44" s="1">
        <f t="shared" si="10"/>
        <v>18.408304498269896</v>
      </c>
      <c r="T44" s="1">
        <f t="shared" si="10"/>
        <v>18.425925925925927</v>
      </c>
      <c r="U44" s="1">
        <f t="shared" si="10"/>
        <v>18.642659279778396</v>
      </c>
      <c r="V44" s="1">
        <f t="shared" si="10"/>
        <v>18.500000000000004</v>
      </c>
      <c r="W44" s="1">
        <f t="shared" si="10"/>
        <v>18.526077097505674</v>
      </c>
      <c r="X44" s="1">
        <f t="shared" si="10"/>
        <v>18.61570247933884</v>
      </c>
      <c r="Y44" s="1" t="e">
        <f t="shared" si="10"/>
        <v>#DIV/0!</v>
      </c>
    </row>
    <row r="45" spans="1:25" ht="15">
      <c r="A45" t="s">
        <v>8</v>
      </c>
      <c r="C45" s="2">
        <f aca="true" t="shared" si="11" ref="C45:H45">$F$5*9.8*C41/100/1000</f>
        <v>0.0019600000000000004</v>
      </c>
      <c r="D45" s="2">
        <f t="shared" si="11"/>
        <v>0.009800000000000001</v>
      </c>
      <c r="E45" s="2">
        <f t="shared" si="11"/>
        <v>0.019600000000000003</v>
      </c>
      <c r="F45" s="2">
        <f t="shared" si="11"/>
        <v>0.04116000000000001</v>
      </c>
      <c r="G45" s="2">
        <f t="shared" si="11"/>
        <v>0.08232000000000002</v>
      </c>
      <c r="H45" s="2">
        <f t="shared" si="11"/>
        <v>0.11956</v>
      </c>
      <c r="I45" s="2">
        <f aca="true" t="shared" si="12" ref="I45:Q45">0.2*9.8*I41/100</f>
        <v>0.16464</v>
      </c>
      <c r="J45" s="2">
        <f t="shared" si="12"/>
        <v>0.21756</v>
      </c>
      <c r="K45" s="2">
        <f t="shared" si="12"/>
        <v>0.27636000000000005</v>
      </c>
      <c r="L45" s="2">
        <f t="shared" si="12"/>
        <v>0.34692</v>
      </c>
      <c r="M45" s="2">
        <f t="shared" si="12"/>
        <v>0.4214</v>
      </c>
      <c r="N45" s="2">
        <f t="shared" si="12"/>
        <v>0.50372</v>
      </c>
      <c r="O45" s="2">
        <f t="shared" si="12"/>
        <v>0.60172</v>
      </c>
      <c r="P45" s="2">
        <f t="shared" si="12"/>
        <v>0.70364</v>
      </c>
      <c r="Q45" s="2">
        <f t="shared" si="12"/>
        <v>0.8134</v>
      </c>
      <c r="R45" s="2">
        <f>0.2*9.8*R41/100</f>
        <v>0.92708</v>
      </c>
      <c r="S45" s="2">
        <f aca="true" t="shared" si="13" ref="S45:Y45">0.2*9.8*S41/100</f>
        <v>1.04272</v>
      </c>
      <c r="T45" s="2">
        <f t="shared" si="13"/>
        <v>1.17012</v>
      </c>
      <c r="U45" s="2">
        <f t="shared" si="13"/>
        <v>1.3190800000000003</v>
      </c>
      <c r="V45" s="2">
        <f t="shared" si="13"/>
        <v>1.4504000000000001</v>
      </c>
      <c r="W45" s="2">
        <f t="shared" si="13"/>
        <v>1.6013200000000003</v>
      </c>
      <c r="X45" s="2">
        <f t="shared" si="13"/>
        <v>1.76596</v>
      </c>
      <c r="Y45" s="2">
        <f t="shared" si="13"/>
        <v>0</v>
      </c>
    </row>
    <row r="46" spans="1:25" ht="15">
      <c r="A46" t="s">
        <v>9</v>
      </c>
      <c r="C46" s="2">
        <f>$F$5*C43*C43/1000</f>
        <v>0.002</v>
      </c>
      <c r="D46" s="2">
        <f>$F$5*D43*D43/1000</f>
        <v>0.0125</v>
      </c>
      <c r="E46" s="2">
        <f>$F$5*E43*E43/1000</f>
        <v>0.022222222222222227</v>
      </c>
      <c r="F46" s="2">
        <f>$F$5*F43*F43/1000</f>
        <v>0.055125</v>
      </c>
      <c r="G46" s="2">
        <f>$F$5*G43*G43/1000</f>
        <v>0.14112</v>
      </c>
      <c r="H46" s="2">
        <f aca="true" t="shared" si="14" ref="H46:Y46">0.2*H43*H43</f>
        <v>0.20672222222222222</v>
      </c>
      <c r="I46" s="2">
        <f t="shared" si="14"/>
        <v>0.288</v>
      </c>
      <c r="J46" s="2">
        <f t="shared" si="14"/>
        <v>0.38503125000000005</v>
      </c>
      <c r="K46" s="2">
        <f t="shared" si="14"/>
        <v>0.49088888888888893</v>
      </c>
      <c r="L46" s="2">
        <f t="shared" si="14"/>
        <v>0.6265799999999999</v>
      </c>
      <c r="M46" s="2">
        <f t="shared" si="14"/>
        <v>0.7640495867768595</v>
      </c>
      <c r="N46" s="2">
        <f t="shared" si="14"/>
        <v>0.9173472222222222</v>
      </c>
      <c r="O46" s="2">
        <f t="shared" si="14"/>
        <v>1.1153727810650884</v>
      </c>
      <c r="P46" s="2">
        <f t="shared" si="14"/>
        <v>1.3151122448979589</v>
      </c>
      <c r="Q46" s="2">
        <f t="shared" si="14"/>
        <v>1.5308888888888894</v>
      </c>
      <c r="R46" s="2">
        <f t="shared" si="14"/>
        <v>1.7478828124999997</v>
      </c>
      <c r="S46" s="2">
        <f t="shared" si="14"/>
        <v>1.9586435986159172</v>
      </c>
      <c r="T46" s="2">
        <f t="shared" si="14"/>
        <v>2.200055555555556</v>
      </c>
      <c r="U46" s="2">
        <f t="shared" si="14"/>
        <v>2.5093019390581723</v>
      </c>
      <c r="V46" s="2">
        <f t="shared" si="14"/>
        <v>2.7380000000000004</v>
      </c>
      <c r="W46" s="2">
        <f t="shared" si="14"/>
        <v>3.0271609977324268</v>
      </c>
      <c r="X46" s="2">
        <f t="shared" si="14"/>
        <v>3.3545495867768587</v>
      </c>
      <c r="Y46" s="2">
        <f t="shared" si="14"/>
        <v>0</v>
      </c>
    </row>
    <row r="47" spans="1:25" ht="15">
      <c r="A47" t="s">
        <v>20</v>
      </c>
      <c r="C47" s="2">
        <f>C45/C46</f>
        <v>0.9800000000000002</v>
      </c>
      <c r="D47" s="2">
        <f aca="true" t="shared" si="15" ref="D47:Y47">D45/D46</f>
        <v>0.784</v>
      </c>
      <c r="E47" s="2">
        <f t="shared" si="15"/>
        <v>0.882</v>
      </c>
      <c r="F47" s="2">
        <f t="shared" si="15"/>
        <v>0.7466666666666668</v>
      </c>
      <c r="G47" s="2">
        <f t="shared" si="15"/>
        <v>0.5833333333333335</v>
      </c>
      <c r="H47" s="2">
        <f t="shared" si="15"/>
        <v>0.5783606557377049</v>
      </c>
      <c r="I47" s="2">
        <f t="shared" si="15"/>
        <v>0.5716666666666668</v>
      </c>
      <c r="J47" s="2">
        <f t="shared" si="15"/>
        <v>0.5650450450450449</v>
      </c>
      <c r="K47" s="2">
        <f t="shared" si="15"/>
        <v>0.5629787234042554</v>
      </c>
      <c r="L47" s="2">
        <f t="shared" si="15"/>
        <v>0.5536723163841809</v>
      </c>
      <c r="M47" s="2">
        <f t="shared" si="15"/>
        <v>0.5515348837209302</v>
      </c>
      <c r="N47" s="2">
        <f t="shared" si="15"/>
        <v>0.5491050583657587</v>
      </c>
      <c r="O47" s="2">
        <f t="shared" si="15"/>
        <v>0.5394788273615637</v>
      </c>
      <c r="P47" s="2">
        <f t="shared" si="15"/>
        <v>0.5350417827298052</v>
      </c>
      <c r="Q47" s="2">
        <f t="shared" si="15"/>
        <v>0.5313253012048191</v>
      </c>
      <c r="R47" s="2">
        <f t="shared" si="15"/>
        <v>0.530401691331924</v>
      </c>
      <c r="S47" s="2">
        <f t="shared" si="15"/>
        <v>0.5323684210526316</v>
      </c>
      <c r="T47" s="2">
        <f t="shared" si="15"/>
        <v>0.5318592964824119</v>
      </c>
      <c r="U47" s="2">
        <f t="shared" si="15"/>
        <v>0.5256760772659732</v>
      </c>
      <c r="V47" s="2">
        <f t="shared" si="15"/>
        <v>0.5297297297297296</v>
      </c>
      <c r="W47" s="2">
        <f t="shared" si="15"/>
        <v>0.528984088127295</v>
      </c>
      <c r="X47" s="2">
        <f t="shared" si="15"/>
        <v>0.5264372918978913</v>
      </c>
      <c r="Y47" s="2" t="e">
        <f t="shared" si="15"/>
        <v>#DIV/0!</v>
      </c>
    </row>
    <row r="49" spans="1:25" ht="15">
      <c r="A49" t="s">
        <v>10</v>
      </c>
      <c r="C49" s="1">
        <f>C43/C40</f>
        <v>5</v>
      </c>
      <c r="D49" s="1">
        <f>D43/D40</f>
        <v>6.25</v>
      </c>
      <c r="E49" s="1">
        <f>E43/E40</f>
        <v>5.555555555555556</v>
      </c>
      <c r="F49" s="1">
        <f aca="true" t="shared" si="16" ref="F49:Y49">F43/F40</f>
        <v>6.5625</v>
      </c>
      <c r="G49" s="1">
        <f t="shared" si="16"/>
        <v>8.399999999999999</v>
      </c>
      <c r="H49" s="1">
        <f t="shared" si="16"/>
        <v>8.472222222222221</v>
      </c>
      <c r="I49" s="1">
        <f t="shared" si="16"/>
        <v>8.571428571428571</v>
      </c>
      <c r="J49" s="1">
        <f t="shared" si="16"/>
        <v>8.671875</v>
      </c>
      <c r="K49" s="1">
        <f t="shared" si="16"/>
        <v>8.703703703703704</v>
      </c>
      <c r="L49" s="1">
        <f t="shared" si="16"/>
        <v>8.849999999999998</v>
      </c>
      <c r="M49" s="1">
        <f t="shared" si="16"/>
        <v>8.884297520661157</v>
      </c>
      <c r="N49" s="1">
        <f t="shared" si="16"/>
        <v>8.92361111111111</v>
      </c>
      <c r="O49" s="1">
        <f t="shared" si="16"/>
        <v>9.082840236686389</v>
      </c>
      <c r="P49" s="1">
        <f t="shared" si="16"/>
        <v>9.15816326530612</v>
      </c>
      <c r="Q49" s="1">
        <f t="shared" si="16"/>
        <v>9.222222222222223</v>
      </c>
      <c r="R49" s="1">
        <f t="shared" si="16"/>
        <v>9.23828125</v>
      </c>
      <c r="S49" s="1">
        <f t="shared" si="16"/>
        <v>9.204152249134948</v>
      </c>
      <c r="T49" s="1">
        <f t="shared" si="16"/>
        <v>9.212962962962964</v>
      </c>
      <c r="U49" s="1">
        <f t="shared" si="16"/>
        <v>9.321329639889196</v>
      </c>
      <c r="V49" s="1">
        <f t="shared" si="16"/>
        <v>9.25</v>
      </c>
      <c r="W49" s="1">
        <f t="shared" si="16"/>
        <v>9.263038548752835</v>
      </c>
      <c r="X49" s="1">
        <f t="shared" si="16"/>
        <v>9.30785123966942</v>
      </c>
      <c r="Y49" s="1">
        <f t="shared" si="16"/>
        <v>0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Y49"/>
  <sheetViews>
    <sheetView zoomScalePageLayoutView="0" workbookViewId="0" topLeftCell="A1">
      <selection activeCell="L6" sqref="L6"/>
    </sheetView>
  </sheetViews>
  <sheetFormatPr defaultColWidth="11.421875" defaultRowHeight="15"/>
  <sheetData>
    <row r="2" spans="1:5" ht="15">
      <c r="A2" t="s">
        <v>11</v>
      </c>
      <c r="C2" t="s">
        <v>12</v>
      </c>
      <c r="E2" t="s">
        <v>13</v>
      </c>
    </row>
    <row r="3" ht="15">
      <c r="C3" t="s">
        <v>33</v>
      </c>
    </row>
    <row r="4" ht="15">
      <c r="E4" t="s">
        <v>23</v>
      </c>
    </row>
    <row r="5" spans="5:7" ht="15">
      <c r="E5" t="s">
        <v>21</v>
      </c>
      <c r="F5" s="3">
        <v>200</v>
      </c>
      <c r="G5" t="s">
        <v>24</v>
      </c>
    </row>
    <row r="6" ht="15">
      <c r="B6" t="s">
        <v>25</v>
      </c>
    </row>
    <row r="8" spans="1:9" ht="15">
      <c r="A8" s="6" t="s">
        <v>0</v>
      </c>
      <c r="B8" s="6" t="s">
        <v>1</v>
      </c>
      <c r="C8" s="6" t="s">
        <v>2</v>
      </c>
      <c r="D8" s="6" t="s">
        <v>14</v>
      </c>
      <c r="E8" s="6" t="s">
        <v>15</v>
      </c>
      <c r="F8" s="6" t="s">
        <v>17</v>
      </c>
      <c r="G8" s="6" t="s">
        <v>30</v>
      </c>
      <c r="H8" s="6" t="s">
        <v>20</v>
      </c>
      <c r="I8" s="6" t="s">
        <v>26</v>
      </c>
    </row>
    <row r="9" spans="2:9" ht="15">
      <c r="B9" s="6"/>
      <c r="C9" s="6" t="s">
        <v>3</v>
      </c>
      <c r="D9" s="6" t="s">
        <v>3</v>
      </c>
      <c r="E9" s="6" t="s">
        <v>16</v>
      </c>
      <c r="F9" s="6" t="s">
        <v>18</v>
      </c>
      <c r="G9" s="6" t="s">
        <v>19</v>
      </c>
      <c r="H9" s="6"/>
      <c r="I9" s="6" t="s">
        <v>27</v>
      </c>
    </row>
    <row r="10" spans="1:4" ht="15">
      <c r="A10" s="2">
        <v>0</v>
      </c>
      <c r="B10" s="5">
        <v>0</v>
      </c>
      <c r="C10" s="2">
        <v>0</v>
      </c>
      <c r="D10" s="2">
        <v>0</v>
      </c>
    </row>
    <row r="11" spans="1:9" ht="15">
      <c r="A11" s="2">
        <v>0.02</v>
      </c>
      <c r="B11" s="5">
        <v>0.4</v>
      </c>
      <c r="C11" s="2">
        <f>B11/A11/100</f>
        <v>0.2</v>
      </c>
      <c r="D11" s="2">
        <f>2*B11/A11/100</f>
        <v>0.4</v>
      </c>
      <c r="E11" s="1">
        <f>D11*D11/B11*100</f>
        <v>40.00000000000001</v>
      </c>
      <c r="F11" s="2">
        <f>$F$5*9.8*B11/100/1000</f>
        <v>0.007840000000000001</v>
      </c>
      <c r="G11" s="2">
        <f>0.5*$F$5*D11*D11/1000</f>
        <v>0.016</v>
      </c>
      <c r="H11" s="2">
        <f>F11/G11</f>
        <v>0.4900000000000001</v>
      </c>
      <c r="I11" s="2">
        <f>SQRT(2*9.8*B11/100)</f>
        <v>0.28</v>
      </c>
    </row>
    <row r="12" spans="1:21" ht="15">
      <c r="A12" s="2">
        <v>0.04</v>
      </c>
      <c r="B12" s="5">
        <v>0.9</v>
      </c>
      <c r="C12" s="2">
        <f aca="true" t="shared" si="0" ref="C12:C31">B12/A12/100</f>
        <v>0.225</v>
      </c>
      <c r="D12" s="2">
        <f aca="true" t="shared" si="1" ref="D12:D31">2*B12/A12/100</f>
        <v>0.45</v>
      </c>
      <c r="E12" s="1">
        <f aca="true" t="shared" si="2" ref="E12:E31">D12*D12/B12*100</f>
        <v>22.5</v>
      </c>
      <c r="F12" s="2">
        <f aca="true" t="shared" si="3" ref="F12:F31">$F$5*9.8*B12/100/1000</f>
        <v>0.01764</v>
      </c>
      <c r="G12" s="2">
        <f aca="true" t="shared" si="4" ref="G12:G31">0.5*$F$5*D12*D12/1000</f>
        <v>0.02025</v>
      </c>
      <c r="H12" s="2">
        <f aca="true" t="shared" si="5" ref="H12:H31">F12/G12</f>
        <v>0.8711111111111111</v>
      </c>
      <c r="I12" s="2">
        <f aca="true" t="shared" si="6" ref="I12:I31">SQRT(2*9.8*B12/100)</f>
        <v>0.42</v>
      </c>
      <c r="J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ht="15">
      <c r="A13" s="2">
        <v>0.06</v>
      </c>
      <c r="B13" s="5">
        <v>1.4</v>
      </c>
      <c r="C13" s="2">
        <f t="shared" si="0"/>
        <v>0.2333333333333333</v>
      </c>
      <c r="D13" s="2">
        <f t="shared" si="1"/>
        <v>0.4666666666666666</v>
      </c>
      <c r="E13" s="1">
        <f t="shared" si="2"/>
        <v>15.555555555555554</v>
      </c>
      <c r="F13" s="2">
        <f t="shared" si="3"/>
        <v>0.027440000000000003</v>
      </c>
      <c r="G13" s="2">
        <f t="shared" si="4"/>
        <v>0.021777777777777774</v>
      </c>
      <c r="H13" s="2">
        <f t="shared" si="5"/>
        <v>1.2600000000000002</v>
      </c>
      <c r="I13" s="2">
        <f t="shared" si="6"/>
        <v>0.5238320341483518</v>
      </c>
      <c r="J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ht="15">
      <c r="A14" s="2">
        <v>0.08</v>
      </c>
      <c r="B14" s="5">
        <v>2.6</v>
      </c>
      <c r="C14" s="2">
        <f t="shared" si="0"/>
        <v>0.325</v>
      </c>
      <c r="D14" s="2">
        <f t="shared" si="1"/>
        <v>0.65</v>
      </c>
      <c r="E14" s="1">
        <f t="shared" si="2"/>
        <v>16.25</v>
      </c>
      <c r="F14" s="2">
        <f t="shared" si="3"/>
        <v>0.050960000000000005</v>
      </c>
      <c r="G14" s="2">
        <f t="shared" si="4"/>
        <v>0.04225</v>
      </c>
      <c r="H14" s="2">
        <f t="shared" si="5"/>
        <v>1.2061538461538461</v>
      </c>
      <c r="I14" s="2">
        <f t="shared" si="6"/>
        <v>0.7138627319029899</v>
      </c>
      <c r="J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15">
      <c r="A15" s="2">
        <v>0.1</v>
      </c>
      <c r="B15" s="5">
        <v>4.1</v>
      </c>
      <c r="C15" s="2">
        <f t="shared" si="0"/>
        <v>0.4099999999999999</v>
      </c>
      <c r="D15" s="2">
        <f t="shared" si="1"/>
        <v>0.8199999999999998</v>
      </c>
      <c r="E15" s="1">
        <f t="shared" si="2"/>
        <v>16.399999999999995</v>
      </c>
      <c r="F15" s="2">
        <f t="shared" si="3"/>
        <v>0.08036</v>
      </c>
      <c r="G15" s="2">
        <f t="shared" si="4"/>
        <v>0.06723999999999998</v>
      </c>
      <c r="H15" s="2">
        <f t="shared" si="5"/>
        <v>1.1951219512195126</v>
      </c>
      <c r="I15" s="2">
        <f t="shared" si="6"/>
        <v>0.8964373932405988</v>
      </c>
      <c r="J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15">
      <c r="A16" s="2">
        <v>0.12</v>
      </c>
      <c r="B16" s="5">
        <v>5.9</v>
      </c>
      <c r="C16" s="2">
        <f t="shared" si="0"/>
        <v>0.4916666666666667</v>
      </c>
      <c r="D16" s="2">
        <f t="shared" si="1"/>
        <v>0.9833333333333334</v>
      </c>
      <c r="E16" s="1">
        <f t="shared" si="2"/>
        <v>16.388888888888893</v>
      </c>
      <c r="F16" s="2">
        <f t="shared" si="3"/>
        <v>0.11564000000000002</v>
      </c>
      <c r="G16" s="2">
        <f t="shared" si="4"/>
        <v>0.09669444444444446</v>
      </c>
      <c r="H16" s="2">
        <f t="shared" si="5"/>
        <v>1.1959322033898305</v>
      </c>
      <c r="I16" s="2">
        <f t="shared" si="6"/>
        <v>1.0753604047016052</v>
      </c>
      <c r="J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15">
      <c r="A17" s="2">
        <v>0.14</v>
      </c>
      <c r="B17" s="5">
        <v>8.1</v>
      </c>
      <c r="C17" s="2">
        <f t="shared" si="0"/>
        <v>0.5785714285714285</v>
      </c>
      <c r="D17" s="2">
        <f t="shared" si="1"/>
        <v>1.157142857142857</v>
      </c>
      <c r="E17" s="1">
        <f t="shared" si="2"/>
        <v>16.53061224489796</v>
      </c>
      <c r="F17" s="2">
        <f t="shared" si="3"/>
        <v>0.15876</v>
      </c>
      <c r="G17" s="2">
        <f t="shared" si="4"/>
        <v>0.13389795918367345</v>
      </c>
      <c r="H17" s="2">
        <f t="shared" si="5"/>
        <v>1.1856790123456793</v>
      </c>
      <c r="I17" s="2">
        <f t="shared" si="6"/>
        <v>1.26</v>
      </c>
      <c r="J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9" ht="15">
      <c r="A18" s="2">
        <v>0.16</v>
      </c>
      <c r="B18" s="5">
        <v>10.8</v>
      </c>
      <c r="C18" s="2">
        <f t="shared" si="0"/>
        <v>0.675</v>
      </c>
      <c r="D18" s="2">
        <f t="shared" si="1"/>
        <v>1.35</v>
      </c>
      <c r="E18" s="1">
        <f t="shared" si="2"/>
        <v>16.875</v>
      </c>
      <c r="F18" s="2">
        <f t="shared" si="3"/>
        <v>0.21168000000000003</v>
      </c>
      <c r="G18" s="2">
        <f t="shared" si="4"/>
        <v>0.18225</v>
      </c>
      <c r="H18" s="2">
        <f t="shared" si="5"/>
        <v>1.1614814814814818</v>
      </c>
      <c r="I18" s="2">
        <f t="shared" si="6"/>
        <v>1.454922678357857</v>
      </c>
    </row>
    <row r="19" spans="1:21" ht="15">
      <c r="A19" s="2">
        <v>0.18</v>
      </c>
      <c r="B19" s="5">
        <v>14</v>
      </c>
      <c r="C19" s="2">
        <f t="shared" si="0"/>
        <v>0.7777777777777779</v>
      </c>
      <c r="D19" s="2">
        <f t="shared" si="1"/>
        <v>1.5555555555555558</v>
      </c>
      <c r="E19" s="1">
        <f t="shared" si="2"/>
        <v>17.283950617283956</v>
      </c>
      <c r="F19" s="2">
        <f t="shared" si="3"/>
        <v>0.27440000000000003</v>
      </c>
      <c r="G19" s="2">
        <f t="shared" si="4"/>
        <v>0.24197530864197536</v>
      </c>
      <c r="H19" s="2">
        <f t="shared" si="5"/>
        <v>1.134</v>
      </c>
      <c r="I19" s="2">
        <f t="shared" si="6"/>
        <v>1.6565023392678926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9" ht="15">
      <c r="A20" s="2">
        <v>0.2</v>
      </c>
      <c r="B20" s="5">
        <v>17.3</v>
      </c>
      <c r="C20" s="2">
        <f t="shared" si="0"/>
        <v>0.865</v>
      </c>
      <c r="D20" s="2">
        <f t="shared" si="1"/>
        <v>1.73</v>
      </c>
      <c r="E20" s="1">
        <f t="shared" si="2"/>
        <v>17.299999999999997</v>
      </c>
      <c r="F20" s="2">
        <f t="shared" si="3"/>
        <v>0.3390800000000001</v>
      </c>
      <c r="G20" s="2">
        <f t="shared" si="4"/>
        <v>0.29929</v>
      </c>
      <c r="H20" s="2">
        <f t="shared" si="5"/>
        <v>1.132947976878613</v>
      </c>
      <c r="I20" s="2">
        <f t="shared" si="6"/>
        <v>1.841412501315227</v>
      </c>
    </row>
    <row r="21" spans="1:9" ht="15">
      <c r="A21" s="2">
        <v>0.22</v>
      </c>
      <c r="B21" s="5">
        <v>21</v>
      </c>
      <c r="C21" s="2">
        <f t="shared" si="0"/>
        <v>0.9545454545454546</v>
      </c>
      <c r="D21" s="2">
        <f t="shared" si="1"/>
        <v>1.9090909090909092</v>
      </c>
      <c r="E21" s="1">
        <f t="shared" si="2"/>
        <v>17.355371900826448</v>
      </c>
      <c r="F21" s="2">
        <f t="shared" si="3"/>
        <v>0.4116000000000001</v>
      </c>
      <c r="G21" s="2">
        <f t="shared" si="4"/>
        <v>0.3644628099173554</v>
      </c>
      <c r="H21" s="2">
        <f t="shared" si="5"/>
        <v>1.1293333333333335</v>
      </c>
      <c r="I21" s="2">
        <f t="shared" si="6"/>
        <v>2.0287927444665215</v>
      </c>
    </row>
    <row r="22" spans="1:9" ht="15">
      <c r="A22" s="2">
        <v>0.24</v>
      </c>
      <c r="B22" s="5">
        <v>25.4</v>
      </c>
      <c r="C22" s="2">
        <f t="shared" si="0"/>
        <v>1.0583333333333333</v>
      </c>
      <c r="D22" s="2">
        <f t="shared" si="1"/>
        <v>2.1166666666666667</v>
      </c>
      <c r="E22" s="1">
        <f t="shared" si="2"/>
        <v>17.638888888888893</v>
      </c>
      <c r="F22" s="2">
        <f t="shared" si="3"/>
        <v>0.49783999999999995</v>
      </c>
      <c r="G22" s="2">
        <f t="shared" si="4"/>
        <v>0.44802777777777775</v>
      </c>
      <c r="H22" s="2">
        <f t="shared" si="5"/>
        <v>1.1111811023622047</v>
      </c>
      <c r="I22" s="2">
        <f t="shared" si="6"/>
        <v>2.2312328430712918</v>
      </c>
    </row>
    <row r="23" spans="1:9" ht="15">
      <c r="A23" s="2">
        <v>0.26</v>
      </c>
      <c r="B23" s="5">
        <v>30.1</v>
      </c>
      <c r="C23" s="2">
        <f t="shared" si="0"/>
        <v>1.1576923076923078</v>
      </c>
      <c r="D23" s="2">
        <f t="shared" si="1"/>
        <v>2.3153846153846156</v>
      </c>
      <c r="E23" s="1">
        <f t="shared" si="2"/>
        <v>17.810650887573967</v>
      </c>
      <c r="F23" s="2">
        <f t="shared" si="3"/>
        <v>0.58996</v>
      </c>
      <c r="G23" s="2">
        <f t="shared" si="4"/>
        <v>0.5361005917159765</v>
      </c>
      <c r="H23" s="2">
        <f t="shared" si="5"/>
        <v>1.1004651162790695</v>
      </c>
      <c r="I23" s="2">
        <f t="shared" si="6"/>
        <v>2.428909220205646</v>
      </c>
    </row>
    <row r="24" spans="1:9" ht="15">
      <c r="A24" s="2">
        <v>0.28</v>
      </c>
      <c r="B24" s="5">
        <v>35.5</v>
      </c>
      <c r="C24" s="2">
        <f t="shared" si="0"/>
        <v>1.2678571428571428</v>
      </c>
      <c r="D24" s="2">
        <f t="shared" si="1"/>
        <v>2.5357142857142856</v>
      </c>
      <c r="E24" s="1">
        <f t="shared" si="2"/>
        <v>18.112244897959183</v>
      </c>
      <c r="F24" s="2">
        <f t="shared" si="3"/>
        <v>0.6958000000000002</v>
      </c>
      <c r="G24" s="2">
        <f t="shared" si="4"/>
        <v>0.642984693877551</v>
      </c>
      <c r="H24" s="2">
        <f t="shared" si="5"/>
        <v>1.0821408450704229</v>
      </c>
      <c r="I24" s="2">
        <f t="shared" si="6"/>
        <v>2.6378021153983484</v>
      </c>
    </row>
    <row r="25" spans="1:9" ht="15">
      <c r="A25" s="2">
        <v>0.3</v>
      </c>
      <c r="B25" s="5">
        <v>40.4</v>
      </c>
      <c r="C25" s="2">
        <f t="shared" si="0"/>
        <v>1.3466666666666667</v>
      </c>
      <c r="D25" s="2">
        <f t="shared" si="1"/>
        <v>2.6933333333333334</v>
      </c>
      <c r="E25" s="1">
        <f t="shared" si="2"/>
        <v>17.955555555555556</v>
      </c>
      <c r="F25" s="2">
        <f t="shared" si="3"/>
        <v>0.79184</v>
      </c>
      <c r="G25" s="2">
        <f t="shared" si="4"/>
        <v>0.7254044444444444</v>
      </c>
      <c r="H25" s="2">
        <f t="shared" si="5"/>
        <v>1.0915841584158417</v>
      </c>
      <c r="I25" s="2">
        <f t="shared" si="6"/>
        <v>2.813965173913849</v>
      </c>
    </row>
    <row r="26" spans="1:9" ht="15">
      <c r="A26" s="2">
        <v>0.32</v>
      </c>
      <c r="B26" s="5">
        <v>46.8</v>
      </c>
      <c r="C26" s="2">
        <f t="shared" si="0"/>
        <v>1.4625</v>
      </c>
      <c r="D26" s="2">
        <f t="shared" si="1"/>
        <v>2.925</v>
      </c>
      <c r="E26" s="1">
        <f t="shared" si="2"/>
        <v>18.28125</v>
      </c>
      <c r="F26" s="2">
        <f t="shared" si="3"/>
        <v>0.91728</v>
      </c>
      <c r="G26" s="2">
        <f t="shared" si="4"/>
        <v>0.8555625</v>
      </c>
      <c r="H26" s="2">
        <f t="shared" si="5"/>
        <v>1.0721367521367522</v>
      </c>
      <c r="I26" s="2">
        <f t="shared" si="6"/>
        <v>3.028663071389751</v>
      </c>
    </row>
    <row r="27" spans="1:9" ht="15">
      <c r="A27" s="2">
        <v>0.34</v>
      </c>
      <c r="B27" s="5">
        <v>52.2</v>
      </c>
      <c r="C27" s="2">
        <f t="shared" si="0"/>
        <v>1.535294117647059</v>
      </c>
      <c r="D27" s="2">
        <f t="shared" si="1"/>
        <v>3.070588235294118</v>
      </c>
      <c r="E27" s="1">
        <f t="shared" si="2"/>
        <v>18.062283737024224</v>
      </c>
      <c r="F27" s="2">
        <f t="shared" si="3"/>
        <v>1.02312</v>
      </c>
      <c r="G27" s="2">
        <f t="shared" si="4"/>
        <v>0.9428512110726645</v>
      </c>
      <c r="H27" s="2">
        <f t="shared" si="5"/>
        <v>1.0851340996168581</v>
      </c>
      <c r="I27" s="2">
        <f t="shared" si="6"/>
        <v>3.1986247044628415</v>
      </c>
    </row>
    <row r="28" spans="1:9" ht="15">
      <c r="A28" s="2">
        <v>0.36</v>
      </c>
      <c r="B28" s="5">
        <v>58.4</v>
      </c>
      <c r="C28" s="2">
        <f t="shared" si="0"/>
        <v>1.6222222222222222</v>
      </c>
      <c r="D28" s="2">
        <f t="shared" si="1"/>
        <v>3.2444444444444445</v>
      </c>
      <c r="E28" s="1">
        <f t="shared" si="2"/>
        <v>18.024691358024693</v>
      </c>
      <c r="F28" s="2">
        <f t="shared" si="3"/>
        <v>1.14464</v>
      </c>
      <c r="G28" s="2">
        <f t="shared" si="4"/>
        <v>1.052641975308642</v>
      </c>
      <c r="H28" s="2">
        <f t="shared" si="5"/>
        <v>1.0873972602739728</v>
      </c>
      <c r="I28" s="2">
        <f t="shared" si="6"/>
        <v>3.38325287260648</v>
      </c>
    </row>
    <row r="29" spans="1:9" ht="15">
      <c r="A29" s="2">
        <v>0.38</v>
      </c>
      <c r="B29" s="5">
        <v>65.1</v>
      </c>
      <c r="C29" s="2">
        <f t="shared" si="0"/>
        <v>1.713157894736842</v>
      </c>
      <c r="D29" s="2">
        <f t="shared" si="1"/>
        <v>3.426315789473684</v>
      </c>
      <c r="E29" s="1">
        <f t="shared" si="2"/>
        <v>18.033240997229917</v>
      </c>
      <c r="F29" s="2">
        <f t="shared" si="3"/>
        <v>1.27596</v>
      </c>
      <c r="G29" s="2">
        <f t="shared" si="4"/>
        <v>1.1739639889196674</v>
      </c>
      <c r="H29" s="2">
        <f t="shared" si="5"/>
        <v>1.0868817204301078</v>
      </c>
      <c r="I29" s="2">
        <f t="shared" si="6"/>
        <v>3.572058230208461</v>
      </c>
    </row>
    <row r="30" spans="1:9" ht="15">
      <c r="A30" s="2">
        <v>0.4</v>
      </c>
      <c r="B30" s="5">
        <v>73.4</v>
      </c>
      <c r="C30" s="2">
        <f t="shared" si="0"/>
        <v>1.835</v>
      </c>
      <c r="D30" s="2">
        <f t="shared" si="1"/>
        <v>3.67</v>
      </c>
      <c r="E30" s="1">
        <f t="shared" si="2"/>
        <v>18.349999999999998</v>
      </c>
      <c r="F30" s="2">
        <f t="shared" si="3"/>
        <v>1.4386400000000004</v>
      </c>
      <c r="G30" s="2">
        <f t="shared" si="4"/>
        <v>1.34689</v>
      </c>
      <c r="H30" s="2">
        <f t="shared" si="5"/>
        <v>1.0681198910081746</v>
      </c>
      <c r="I30" s="2">
        <f t="shared" si="6"/>
        <v>3.792940811560339</v>
      </c>
    </row>
    <row r="31" spans="1:9" ht="15">
      <c r="A31" s="2">
        <v>0.42</v>
      </c>
      <c r="B31" s="5">
        <v>82.4</v>
      </c>
      <c r="C31" s="2">
        <f t="shared" si="0"/>
        <v>1.961904761904762</v>
      </c>
      <c r="D31" s="2">
        <f t="shared" si="1"/>
        <v>3.923809523809524</v>
      </c>
      <c r="E31" s="1">
        <f t="shared" si="2"/>
        <v>18.68480725623583</v>
      </c>
      <c r="F31" s="2">
        <f t="shared" si="3"/>
        <v>1.6150400000000003</v>
      </c>
      <c r="G31" s="2">
        <f t="shared" si="4"/>
        <v>1.5396281179138325</v>
      </c>
      <c r="H31" s="2">
        <f t="shared" si="5"/>
        <v>1.0489805825242717</v>
      </c>
      <c r="I31" s="2">
        <f t="shared" si="6"/>
        <v>4.018756026434051</v>
      </c>
    </row>
    <row r="32" spans="1:9" ht="15">
      <c r="A32" s="2">
        <v>0.44</v>
      </c>
      <c r="B32" s="5"/>
      <c r="C32" s="2"/>
      <c r="D32" s="2"/>
      <c r="E32" s="1"/>
      <c r="F32" s="2"/>
      <c r="G32" s="2"/>
      <c r="H32" s="2"/>
      <c r="I32" s="2"/>
    </row>
    <row r="33" spans="1:9" ht="15">
      <c r="A33" s="2">
        <v>0.46</v>
      </c>
      <c r="B33" s="5"/>
      <c r="C33" s="2"/>
      <c r="D33" s="2"/>
      <c r="E33" s="1"/>
      <c r="F33" s="2"/>
      <c r="G33" s="2"/>
      <c r="H33" s="2"/>
      <c r="I33" s="2"/>
    </row>
    <row r="40" spans="1:25" ht="15">
      <c r="A40" t="s">
        <v>4</v>
      </c>
      <c r="B40">
        <v>0</v>
      </c>
      <c r="C40">
        <v>0.02</v>
      </c>
      <c r="D40">
        <v>0.04</v>
      </c>
      <c r="E40">
        <v>0.06</v>
      </c>
      <c r="F40">
        <v>0.08</v>
      </c>
      <c r="G40">
        <v>0.1</v>
      </c>
      <c r="H40">
        <v>0.12</v>
      </c>
      <c r="I40">
        <v>0.14</v>
      </c>
      <c r="J40">
        <v>0.16</v>
      </c>
      <c r="K40">
        <v>0.18</v>
      </c>
      <c r="L40">
        <v>0.2</v>
      </c>
      <c r="M40">
        <v>0.22</v>
      </c>
      <c r="N40">
        <v>0.24</v>
      </c>
      <c r="O40">
        <v>0.26</v>
      </c>
      <c r="P40">
        <v>0.28</v>
      </c>
      <c r="Q40">
        <v>0.3</v>
      </c>
      <c r="R40">
        <v>0.32</v>
      </c>
      <c r="S40">
        <v>0.34</v>
      </c>
      <c r="T40">
        <v>0.36</v>
      </c>
      <c r="U40">
        <v>0.38</v>
      </c>
      <c r="V40">
        <v>0.4</v>
      </c>
      <c r="W40">
        <v>0.42</v>
      </c>
      <c r="X40">
        <v>0.44</v>
      </c>
      <c r="Y40">
        <v>0.46</v>
      </c>
    </row>
    <row r="41" spans="1:25" ht="15">
      <c r="A41" t="s">
        <v>5</v>
      </c>
      <c r="B41">
        <v>0</v>
      </c>
      <c r="C41">
        <f>B11</f>
        <v>0.4</v>
      </c>
      <c r="D41">
        <f>B12</f>
        <v>0.9</v>
      </c>
      <c r="E41">
        <f>B13</f>
        <v>1.4</v>
      </c>
      <c r="F41">
        <f>B14</f>
        <v>2.6</v>
      </c>
      <c r="G41">
        <f>B15</f>
        <v>4.1</v>
      </c>
      <c r="H41">
        <f>B16</f>
        <v>5.9</v>
      </c>
      <c r="I41">
        <f>B17</f>
        <v>8.1</v>
      </c>
      <c r="J41">
        <f>B18</f>
        <v>10.8</v>
      </c>
      <c r="K41">
        <f>B19</f>
        <v>14</v>
      </c>
      <c r="L41">
        <f>B20</f>
        <v>17.3</v>
      </c>
      <c r="M41">
        <f>B21</f>
        <v>21</v>
      </c>
      <c r="N41">
        <f>B22</f>
        <v>25.4</v>
      </c>
      <c r="O41">
        <f>B23</f>
        <v>30.1</v>
      </c>
      <c r="P41">
        <f>B24</f>
        <v>35.5</v>
      </c>
      <c r="Q41">
        <f>B25</f>
        <v>40.4</v>
      </c>
      <c r="R41">
        <f>B26</f>
        <v>46.8</v>
      </c>
      <c r="S41">
        <f>B27</f>
        <v>52.2</v>
      </c>
      <c r="T41">
        <f>B28</f>
        <v>58.4</v>
      </c>
      <c r="U41">
        <f>B29</f>
        <v>65.1</v>
      </c>
      <c r="V41">
        <f>B30</f>
        <v>73.4</v>
      </c>
      <c r="W41">
        <f>B31</f>
        <v>82.4</v>
      </c>
      <c r="X41">
        <f>B32</f>
        <v>0</v>
      </c>
      <c r="Y41">
        <f>B33</f>
        <v>0</v>
      </c>
    </row>
    <row r="42" spans="1:25" ht="15">
      <c r="A42" t="s">
        <v>6</v>
      </c>
      <c r="C42" s="2">
        <f>C41/C40/100</f>
        <v>0.2</v>
      </c>
      <c r="D42" s="2">
        <f>D41/D40/100</f>
        <v>0.225</v>
      </c>
      <c r="E42" s="2">
        <f>E41/E40/100</f>
        <v>0.2333333333333333</v>
      </c>
      <c r="F42" s="2">
        <f>F41/F40/100</f>
        <v>0.325</v>
      </c>
      <c r="G42" s="2">
        <f aca="true" t="shared" si="7" ref="G42:P42">G41/G40/100</f>
        <v>0.4099999999999999</v>
      </c>
      <c r="H42" s="2">
        <f t="shared" si="7"/>
        <v>0.4916666666666667</v>
      </c>
      <c r="I42" s="2">
        <f t="shared" si="7"/>
        <v>0.5785714285714285</v>
      </c>
      <c r="J42" s="2">
        <f t="shared" si="7"/>
        <v>0.675</v>
      </c>
      <c r="K42" s="2">
        <f t="shared" si="7"/>
        <v>0.7777777777777779</v>
      </c>
      <c r="L42" s="2">
        <f t="shared" si="7"/>
        <v>0.865</v>
      </c>
      <c r="M42" s="2">
        <f t="shared" si="7"/>
        <v>0.9545454545454546</v>
      </c>
      <c r="N42" s="2">
        <f t="shared" si="7"/>
        <v>1.0583333333333333</v>
      </c>
      <c r="O42" s="2">
        <f t="shared" si="7"/>
        <v>1.1576923076923078</v>
      </c>
      <c r="P42" s="2">
        <f t="shared" si="7"/>
        <v>1.2678571428571428</v>
      </c>
      <c r="Q42" s="2">
        <f>Q41/Q40/100</f>
        <v>1.3466666666666667</v>
      </c>
      <c r="R42" s="2">
        <f aca="true" t="shared" si="8" ref="R42:Y42">R41/R40/100</f>
        <v>1.4625</v>
      </c>
      <c r="S42" s="2">
        <f t="shared" si="8"/>
        <v>1.535294117647059</v>
      </c>
      <c r="T42" s="2">
        <f t="shared" si="8"/>
        <v>1.6222222222222222</v>
      </c>
      <c r="U42" s="2">
        <f t="shared" si="8"/>
        <v>1.713157894736842</v>
      </c>
      <c r="V42" s="2">
        <f t="shared" si="8"/>
        <v>1.835</v>
      </c>
      <c r="W42" s="2">
        <f t="shared" si="8"/>
        <v>1.961904761904762</v>
      </c>
      <c r="X42" s="2">
        <f t="shared" si="8"/>
        <v>0</v>
      </c>
      <c r="Y42" s="2">
        <f t="shared" si="8"/>
        <v>0</v>
      </c>
    </row>
    <row r="43" spans="1:25" ht="15">
      <c r="A43" t="s">
        <v>22</v>
      </c>
      <c r="C43" s="2">
        <f>C41/C40/50</f>
        <v>0.4</v>
      </c>
      <c r="D43" s="2">
        <f>D41/D40/50</f>
        <v>0.45</v>
      </c>
      <c r="E43" s="2">
        <f aca="true" t="shared" si="9" ref="E43:Y43">E41/E40/50</f>
        <v>0.4666666666666666</v>
      </c>
      <c r="F43" s="2">
        <f t="shared" si="9"/>
        <v>0.65</v>
      </c>
      <c r="G43" s="2">
        <f t="shared" si="9"/>
        <v>0.8199999999999998</v>
      </c>
      <c r="H43" s="2">
        <f t="shared" si="9"/>
        <v>0.9833333333333334</v>
      </c>
      <c r="I43" s="2">
        <f t="shared" si="9"/>
        <v>1.157142857142857</v>
      </c>
      <c r="J43" s="2">
        <f t="shared" si="9"/>
        <v>1.35</v>
      </c>
      <c r="K43" s="2">
        <f t="shared" si="9"/>
        <v>1.5555555555555558</v>
      </c>
      <c r="L43" s="2">
        <f t="shared" si="9"/>
        <v>1.73</v>
      </c>
      <c r="M43" s="2">
        <f t="shared" si="9"/>
        <v>1.9090909090909092</v>
      </c>
      <c r="N43" s="2">
        <f t="shared" si="9"/>
        <v>2.1166666666666667</v>
      </c>
      <c r="O43" s="2">
        <f t="shared" si="9"/>
        <v>2.3153846153846156</v>
      </c>
      <c r="P43" s="2">
        <f t="shared" si="9"/>
        <v>2.5357142857142856</v>
      </c>
      <c r="Q43" s="2">
        <f t="shared" si="9"/>
        <v>2.6933333333333334</v>
      </c>
      <c r="R43" s="2">
        <f t="shared" si="9"/>
        <v>2.925</v>
      </c>
      <c r="S43" s="2">
        <f t="shared" si="9"/>
        <v>3.070588235294118</v>
      </c>
      <c r="T43" s="2">
        <f t="shared" si="9"/>
        <v>3.2444444444444445</v>
      </c>
      <c r="U43" s="2">
        <f t="shared" si="9"/>
        <v>3.426315789473684</v>
      </c>
      <c r="V43" s="2">
        <f t="shared" si="9"/>
        <v>3.67</v>
      </c>
      <c r="W43" s="2">
        <f t="shared" si="9"/>
        <v>3.923809523809524</v>
      </c>
      <c r="X43" s="2">
        <f t="shared" si="9"/>
        <v>0</v>
      </c>
      <c r="Y43" s="2">
        <f t="shared" si="9"/>
        <v>0</v>
      </c>
    </row>
    <row r="44" spans="1:25" ht="15">
      <c r="A44" t="s">
        <v>7</v>
      </c>
      <c r="C44" s="1">
        <f>C43*C43/C41*100</f>
        <v>40.00000000000001</v>
      </c>
      <c r="D44" s="1">
        <f aca="true" t="shared" si="10" ref="D44:Y44">D43*D43/D41*100</f>
        <v>22.5</v>
      </c>
      <c r="E44" s="1">
        <f t="shared" si="10"/>
        <v>15.555555555555554</v>
      </c>
      <c r="F44" s="1">
        <f t="shared" si="10"/>
        <v>16.25</v>
      </c>
      <c r="G44" s="1">
        <f t="shared" si="10"/>
        <v>16.399999999999995</v>
      </c>
      <c r="H44" s="1">
        <f t="shared" si="10"/>
        <v>16.388888888888893</v>
      </c>
      <c r="I44" s="1">
        <f t="shared" si="10"/>
        <v>16.53061224489796</v>
      </c>
      <c r="J44" s="1">
        <f t="shared" si="10"/>
        <v>16.875</v>
      </c>
      <c r="K44" s="1">
        <f t="shared" si="10"/>
        <v>17.283950617283956</v>
      </c>
      <c r="L44" s="1">
        <f t="shared" si="10"/>
        <v>17.299999999999997</v>
      </c>
      <c r="M44" s="1">
        <f t="shared" si="10"/>
        <v>17.355371900826448</v>
      </c>
      <c r="N44" s="1">
        <f t="shared" si="10"/>
        <v>17.638888888888893</v>
      </c>
      <c r="O44" s="1">
        <f t="shared" si="10"/>
        <v>17.810650887573967</v>
      </c>
      <c r="P44" s="1">
        <f t="shared" si="10"/>
        <v>18.112244897959183</v>
      </c>
      <c r="Q44" s="1">
        <f t="shared" si="10"/>
        <v>17.955555555555556</v>
      </c>
      <c r="R44" s="1">
        <f t="shared" si="10"/>
        <v>18.28125</v>
      </c>
      <c r="S44" s="1">
        <f t="shared" si="10"/>
        <v>18.062283737024224</v>
      </c>
      <c r="T44" s="1">
        <f t="shared" si="10"/>
        <v>18.024691358024693</v>
      </c>
      <c r="U44" s="1">
        <f t="shared" si="10"/>
        <v>18.033240997229917</v>
      </c>
      <c r="V44" s="1">
        <f t="shared" si="10"/>
        <v>18.349999999999998</v>
      </c>
      <c r="W44" s="1">
        <f t="shared" si="10"/>
        <v>18.68480725623583</v>
      </c>
      <c r="X44" s="1" t="e">
        <f t="shared" si="10"/>
        <v>#DIV/0!</v>
      </c>
      <c r="Y44" s="1" t="e">
        <f t="shared" si="10"/>
        <v>#DIV/0!</v>
      </c>
    </row>
    <row r="45" spans="1:25" ht="15">
      <c r="A45" t="s">
        <v>8</v>
      </c>
      <c r="C45" s="2">
        <f aca="true" t="shared" si="11" ref="C45:H45">$F$5*9.8*C41/100/1000</f>
        <v>0.007840000000000001</v>
      </c>
      <c r="D45" s="2">
        <f t="shared" si="11"/>
        <v>0.01764</v>
      </c>
      <c r="E45" s="2">
        <f t="shared" si="11"/>
        <v>0.027440000000000003</v>
      </c>
      <c r="F45" s="2">
        <f t="shared" si="11"/>
        <v>0.050960000000000005</v>
      </c>
      <c r="G45" s="2">
        <f t="shared" si="11"/>
        <v>0.08036</v>
      </c>
      <c r="H45" s="2">
        <f t="shared" si="11"/>
        <v>0.11564000000000002</v>
      </c>
      <c r="I45" s="2">
        <f aca="true" t="shared" si="12" ref="I45:Q45">0.2*9.8*I41/100</f>
        <v>0.15876</v>
      </c>
      <c r="J45" s="2">
        <f t="shared" si="12"/>
        <v>0.21168000000000003</v>
      </c>
      <c r="K45" s="2">
        <f t="shared" si="12"/>
        <v>0.27440000000000003</v>
      </c>
      <c r="L45" s="2">
        <f t="shared" si="12"/>
        <v>0.33908</v>
      </c>
      <c r="M45" s="2">
        <f t="shared" si="12"/>
        <v>0.4116</v>
      </c>
      <c r="N45" s="2">
        <f t="shared" si="12"/>
        <v>0.49784</v>
      </c>
      <c r="O45" s="2">
        <f t="shared" si="12"/>
        <v>0.58996</v>
      </c>
      <c r="P45" s="2">
        <f t="shared" si="12"/>
        <v>0.6958000000000001</v>
      </c>
      <c r="Q45" s="2">
        <f t="shared" si="12"/>
        <v>0.7918400000000001</v>
      </c>
      <c r="R45" s="2">
        <f>0.2*9.8*R41/100</f>
        <v>0.9172800000000001</v>
      </c>
      <c r="S45" s="2">
        <f aca="true" t="shared" si="13" ref="S45:Y45">0.2*9.8*S41/100</f>
        <v>1.02312</v>
      </c>
      <c r="T45" s="2">
        <f t="shared" si="13"/>
        <v>1.14464</v>
      </c>
      <c r="U45" s="2">
        <f t="shared" si="13"/>
        <v>1.27596</v>
      </c>
      <c r="V45" s="2">
        <f t="shared" si="13"/>
        <v>1.4386400000000004</v>
      </c>
      <c r="W45" s="2">
        <f t="shared" si="13"/>
        <v>1.6150400000000003</v>
      </c>
      <c r="X45" s="2">
        <f t="shared" si="13"/>
        <v>0</v>
      </c>
      <c r="Y45" s="2">
        <f t="shared" si="13"/>
        <v>0</v>
      </c>
    </row>
    <row r="46" spans="1:25" ht="15">
      <c r="A46" t="s">
        <v>9</v>
      </c>
      <c r="C46" s="2">
        <f>$F$5*C43*C43/1000</f>
        <v>0.032</v>
      </c>
      <c r="D46" s="2">
        <f>$F$5*D43*D43/1000</f>
        <v>0.0405</v>
      </c>
      <c r="E46" s="2">
        <f>$F$5*E43*E43/1000</f>
        <v>0.04355555555555555</v>
      </c>
      <c r="F46" s="2">
        <f>$F$5*F43*F43/1000</f>
        <v>0.0845</v>
      </c>
      <c r="G46" s="2">
        <f>$F$5*G43*G43/1000</f>
        <v>0.13447999999999996</v>
      </c>
      <c r="H46" s="2">
        <f aca="true" t="shared" si="14" ref="H46:Y46">0.2*H43*H43</f>
        <v>0.19338888888888892</v>
      </c>
      <c r="I46" s="2">
        <f t="shared" si="14"/>
        <v>0.2677959183673469</v>
      </c>
      <c r="J46" s="2">
        <f t="shared" si="14"/>
        <v>0.36450000000000005</v>
      </c>
      <c r="K46" s="2">
        <f t="shared" si="14"/>
        <v>0.4839506172839508</v>
      </c>
      <c r="L46" s="2">
        <f t="shared" si="14"/>
        <v>0.59858</v>
      </c>
      <c r="M46" s="2">
        <f t="shared" si="14"/>
        <v>0.7289256198347108</v>
      </c>
      <c r="N46" s="2">
        <f t="shared" si="14"/>
        <v>0.8960555555555556</v>
      </c>
      <c r="O46" s="2">
        <f t="shared" si="14"/>
        <v>1.072201183431953</v>
      </c>
      <c r="P46" s="2">
        <f t="shared" si="14"/>
        <v>1.285969387755102</v>
      </c>
      <c r="Q46" s="2">
        <f t="shared" si="14"/>
        <v>1.450808888888889</v>
      </c>
      <c r="R46" s="2">
        <f t="shared" si="14"/>
        <v>1.7111249999999998</v>
      </c>
      <c r="S46" s="2">
        <f t="shared" si="14"/>
        <v>1.8857024221453291</v>
      </c>
      <c r="T46" s="2">
        <f t="shared" si="14"/>
        <v>2.105283950617284</v>
      </c>
      <c r="U46" s="2">
        <f t="shared" si="14"/>
        <v>2.3479279778393347</v>
      </c>
      <c r="V46" s="2">
        <f t="shared" si="14"/>
        <v>2.69378</v>
      </c>
      <c r="W46" s="2">
        <f t="shared" si="14"/>
        <v>3.079256235827665</v>
      </c>
      <c r="X46" s="2">
        <f t="shared" si="14"/>
        <v>0</v>
      </c>
      <c r="Y46" s="2">
        <f t="shared" si="14"/>
        <v>0</v>
      </c>
    </row>
    <row r="47" spans="1:25" ht="15">
      <c r="A47" t="s">
        <v>20</v>
      </c>
      <c r="C47" s="2">
        <f>C45/C46</f>
        <v>0.24500000000000005</v>
      </c>
      <c r="D47" s="2">
        <f aca="true" t="shared" si="15" ref="D47:Y47">D45/D46</f>
        <v>0.43555555555555553</v>
      </c>
      <c r="E47" s="2">
        <f t="shared" si="15"/>
        <v>0.6300000000000001</v>
      </c>
      <c r="F47" s="2">
        <f t="shared" si="15"/>
        <v>0.6030769230769231</v>
      </c>
      <c r="G47" s="2">
        <f t="shared" si="15"/>
        <v>0.5975609756097563</v>
      </c>
      <c r="H47" s="2">
        <f t="shared" si="15"/>
        <v>0.5979661016949153</v>
      </c>
      <c r="I47" s="2">
        <f t="shared" si="15"/>
        <v>0.5928395061728396</v>
      </c>
      <c r="J47" s="2">
        <f t="shared" si="15"/>
        <v>0.5807407407407408</v>
      </c>
      <c r="K47" s="2">
        <f t="shared" si="15"/>
        <v>0.5669999999999998</v>
      </c>
      <c r="L47" s="2">
        <f t="shared" si="15"/>
        <v>0.5664739884393063</v>
      </c>
      <c r="M47" s="2">
        <f t="shared" si="15"/>
        <v>0.5646666666666667</v>
      </c>
      <c r="N47" s="2">
        <f t="shared" si="15"/>
        <v>0.5555905511811023</v>
      </c>
      <c r="O47" s="2">
        <f t="shared" si="15"/>
        <v>0.5502325581395348</v>
      </c>
      <c r="P47" s="2">
        <f t="shared" si="15"/>
        <v>0.5410704225352114</v>
      </c>
      <c r="Q47" s="2">
        <f t="shared" si="15"/>
        <v>0.5457920792079208</v>
      </c>
      <c r="R47" s="2">
        <f t="shared" si="15"/>
        <v>0.5360683760683762</v>
      </c>
      <c r="S47" s="2">
        <f t="shared" si="15"/>
        <v>0.5425670498084291</v>
      </c>
      <c r="T47" s="2">
        <f t="shared" si="15"/>
        <v>0.5436986301369864</v>
      </c>
      <c r="U47" s="2">
        <f t="shared" si="15"/>
        <v>0.5434408602150539</v>
      </c>
      <c r="V47" s="2">
        <f t="shared" si="15"/>
        <v>0.5340599455040873</v>
      </c>
      <c r="W47" s="2">
        <f t="shared" si="15"/>
        <v>0.5244902912621359</v>
      </c>
      <c r="X47" s="2" t="e">
        <f t="shared" si="15"/>
        <v>#DIV/0!</v>
      </c>
      <c r="Y47" s="2" t="e">
        <f t="shared" si="15"/>
        <v>#DIV/0!</v>
      </c>
    </row>
    <row r="49" spans="1:25" ht="15">
      <c r="A49" t="s">
        <v>10</v>
      </c>
      <c r="C49" s="1">
        <f>C43/C40</f>
        <v>20</v>
      </c>
      <c r="D49" s="1">
        <f>D43/D40</f>
        <v>11.25</v>
      </c>
      <c r="E49" s="1">
        <f>E43/E40</f>
        <v>7.777777777777778</v>
      </c>
      <c r="F49" s="1">
        <f aca="true" t="shared" si="16" ref="F49:Y49">F43/F40</f>
        <v>8.125</v>
      </c>
      <c r="G49" s="1">
        <f t="shared" si="16"/>
        <v>8.199999999999998</v>
      </c>
      <c r="H49" s="1">
        <f t="shared" si="16"/>
        <v>8.194444444444445</v>
      </c>
      <c r="I49" s="1">
        <f t="shared" si="16"/>
        <v>8.265306122448978</v>
      </c>
      <c r="J49" s="1">
        <f t="shared" si="16"/>
        <v>8.4375</v>
      </c>
      <c r="K49" s="1">
        <f t="shared" si="16"/>
        <v>8.641975308641976</v>
      </c>
      <c r="L49" s="1">
        <f t="shared" si="16"/>
        <v>8.649999999999999</v>
      </c>
      <c r="M49" s="1">
        <f t="shared" si="16"/>
        <v>8.677685950413224</v>
      </c>
      <c r="N49" s="1">
        <f t="shared" si="16"/>
        <v>8.819444444444445</v>
      </c>
      <c r="O49" s="1">
        <f t="shared" si="16"/>
        <v>8.905325443786984</v>
      </c>
      <c r="P49" s="1">
        <f t="shared" si="16"/>
        <v>9.05612244897959</v>
      </c>
      <c r="Q49" s="1">
        <f t="shared" si="16"/>
        <v>8.977777777777778</v>
      </c>
      <c r="R49" s="1">
        <f t="shared" si="16"/>
        <v>9.140625</v>
      </c>
      <c r="S49" s="1">
        <f t="shared" si="16"/>
        <v>9.03114186851211</v>
      </c>
      <c r="T49" s="1">
        <f t="shared" si="16"/>
        <v>9.012345679012347</v>
      </c>
      <c r="U49" s="1">
        <f t="shared" si="16"/>
        <v>9.016620498614957</v>
      </c>
      <c r="V49" s="1">
        <f t="shared" si="16"/>
        <v>9.174999999999999</v>
      </c>
      <c r="W49" s="1">
        <f t="shared" si="16"/>
        <v>9.342403628117914</v>
      </c>
      <c r="X49" s="1">
        <f t="shared" si="16"/>
        <v>0</v>
      </c>
      <c r="Y49" s="1">
        <f t="shared" si="16"/>
        <v>0</v>
      </c>
    </row>
  </sheetData>
  <sheetProtection/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Y49"/>
  <sheetViews>
    <sheetView zoomScalePageLayoutView="0" workbookViewId="0" topLeftCell="A1">
      <selection activeCell="C10" sqref="C10:D10"/>
    </sheetView>
  </sheetViews>
  <sheetFormatPr defaultColWidth="11.421875" defaultRowHeight="15"/>
  <sheetData>
    <row r="2" spans="1:5" ht="15">
      <c r="A2" t="s">
        <v>11</v>
      </c>
      <c r="C2" t="s">
        <v>12</v>
      </c>
      <c r="E2" t="s">
        <v>13</v>
      </c>
    </row>
    <row r="4" ht="15">
      <c r="E4" t="s">
        <v>23</v>
      </c>
    </row>
    <row r="5" spans="5:7" ht="15">
      <c r="E5" t="s">
        <v>21</v>
      </c>
      <c r="F5" s="3">
        <v>200</v>
      </c>
      <c r="G5" t="s">
        <v>24</v>
      </c>
    </row>
    <row r="6" ht="15">
      <c r="B6" t="s">
        <v>25</v>
      </c>
    </row>
    <row r="8" spans="1:9" ht="15">
      <c r="A8" t="s">
        <v>0</v>
      </c>
      <c r="B8" t="s">
        <v>1</v>
      </c>
      <c r="C8" t="s">
        <v>2</v>
      </c>
      <c r="D8" t="s">
        <v>14</v>
      </c>
      <c r="E8" t="s">
        <v>15</v>
      </c>
      <c r="F8" t="s">
        <v>17</v>
      </c>
      <c r="G8" t="s">
        <v>30</v>
      </c>
      <c r="H8" t="s">
        <v>20</v>
      </c>
      <c r="I8" t="s">
        <v>26</v>
      </c>
    </row>
    <row r="9" spans="3:9" ht="15">
      <c r="C9" t="s">
        <v>3</v>
      </c>
      <c r="D9" t="s">
        <v>3</v>
      </c>
      <c r="E9" t="s">
        <v>16</v>
      </c>
      <c r="F9" t="s">
        <v>18</v>
      </c>
      <c r="G9" t="s">
        <v>19</v>
      </c>
      <c r="I9" t="s">
        <v>27</v>
      </c>
    </row>
    <row r="10" spans="1:4" ht="15">
      <c r="A10" s="2">
        <v>0</v>
      </c>
      <c r="B10" s="5">
        <v>0</v>
      </c>
      <c r="C10" s="2">
        <v>0</v>
      </c>
      <c r="D10" s="2">
        <v>0</v>
      </c>
    </row>
    <row r="11" spans="1:9" ht="15">
      <c r="A11" s="2">
        <v>0.02</v>
      </c>
      <c r="B11" s="5"/>
      <c r="C11" s="2">
        <f>B11/A11/100</f>
        <v>0</v>
      </c>
      <c r="D11" s="2">
        <f>2*B11/A11/100</f>
        <v>0</v>
      </c>
      <c r="E11" s="1" t="e">
        <f>D11*D11/B11*100</f>
        <v>#DIV/0!</v>
      </c>
      <c r="F11" s="2">
        <f>$F$5*9.8*B11/100/1000</f>
        <v>0</v>
      </c>
      <c r="G11" s="2">
        <f>0.5*$F$5*D11*D11/1000</f>
        <v>0</v>
      </c>
      <c r="H11" s="2" t="e">
        <f>F11/G11</f>
        <v>#DIV/0!</v>
      </c>
      <c r="I11" s="2">
        <f>SQRT(2*9.8*B11/100)</f>
        <v>0</v>
      </c>
    </row>
    <row r="12" spans="1:21" ht="15">
      <c r="A12" s="2">
        <v>0.04</v>
      </c>
      <c r="B12" s="5"/>
      <c r="C12" s="2">
        <f aca="true" t="shared" si="0" ref="C12:C33">B12/A12/100</f>
        <v>0</v>
      </c>
      <c r="D12" s="2">
        <f aca="true" t="shared" si="1" ref="D12:D33">2*B12/A12/100</f>
        <v>0</v>
      </c>
      <c r="E12" s="1" t="e">
        <f aca="true" t="shared" si="2" ref="E12:E33">D12*D12/B12*100</f>
        <v>#DIV/0!</v>
      </c>
      <c r="F12" s="2">
        <f aca="true" t="shared" si="3" ref="F12:F33">$F$5*9.8*B12/100/1000</f>
        <v>0</v>
      </c>
      <c r="G12" s="2">
        <f aca="true" t="shared" si="4" ref="G12:G33">0.5*$F$5*D12*D12/1000</f>
        <v>0</v>
      </c>
      <c r="H12" s="2" t="e">
        <f aca="true" t="shared" si="5" ref="H12:H33">F12/G12</f>
        <v>#DIV/0!</v>
      </c>
      <c r="I12" s="2">
        <f aca="true" t="shared" si="6" ref="I12:I33">SQRT(2*9.8*B12/100)</f>
        <v>0</v>
      </c>
      <c r="J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ht="15">
      <c r="A13" s="2">
        <v>0.06</v>
      </c>
      <c r="B13" s="5"/>
      <c r="C13" s="2">
        <f t="shared" si="0"/>
        <v>0</v>
      </c>
      <c r="D13" s="2">
        <f t="shared" si="1"/>
        <v>0</v>
      </c>
      <c r="E13" s="1" t="e">
        <f t="shared" si="2"/>
        <v>#DIV/0!</v>
      </c>
      <c r="F13" s="2">
        <f t="shared" si="3"/>
        <v>0</v>
      </c>
      <c r="G13" s="2">
        <f t="shared" si="4"/>
        <v>0</v>
      </c>
      <c r="H13" s="2" t="e">
        <f t="shared" si="5"/>
        <v>#DIV/0!</v>
      </c>
      <c r="I13" s="2">
        <f t="shared" si="6"/>
        <v>0</v>
      </c>
      <c r="J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ht="15">
      <c r="A14" s="2">
        <v>0.08</v>
      </c>
      <c r="B14" s="5"/>
      <c r="C14" s="2">
        <f t="shared" si="0"/>
        <v>0</v>
      </c>
      <c r="D14" s="2">
        <f t="shared" si="1"/>
        <v>0</v>
      </c>
      <c r="E14" s="1" t="e">
        <f t="shared" si="2"/>
        <v>#DIV/0!</v>
      </c>
      <c r="F14" s="2">
        <f t="shared" si="3"/>
        <v>0</v>
      </c>
      <c r="G14" s="2">
        <f t="shared" si="4"/>
        <v>0</v>
      </c>
      <c r="H14" s="2" t="e">
        <f t="shared" si="5"/>
        <v>#DIV/0!</v>
      </c>
      <c r="I14" s="2">
        <f t="shared" si="6"/>
        <v>0</v>
      </c>
      <c r="J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15">
      <c r="A15" s="2">
        <v>0.1</v>
      </c>
      <c r="B15" s="5"/>
      <c r="C15" s="2">
        <f t="shared" si="0"/>
        <v>0</v>
      </c>
      <c r="D15" s="2">
        <f t="shared" si="1"/>
        <v>0</v>
      </c>
      <c r="E15" s="1" t="e">
        <f t="shared" si="2"/>
        <v>#DIV/0!</v>
      </c>
      <c r="F15" s="2">
        <f t="shared" si="3"/>
        <v>0</v>
      </c>
      <c r="G15" s="2">
        <f t="shared" si="4"/>
        <v>0</v>
      </c>
      <c r="H15" s="2" t="e">
        <f t="shared" si="5"/>
        <v>#DIV/0!</v>
      </c>
      <c r="I15" s="2">
        <f t="shared" si="6"/>
        <v>0</v>
      </c>
      <c r="J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15">
      <c r="A16" s="2">
        <v>0.12</v>
      </c>
      <c r="B16" s="5"/>
      <c r="C16" s="2">
        <f t="shared" si="0"/>
        <v>0</v>
      </c>
      <c r="D16" s="2">
        <f t="shared" si="1"/>
        <v>0</v>
      </c>
      <c r="E16" s="1" t="e">
        <f t="shared" si="2"/>
        <v>#DIV/0!</v>
      </c>
      <c r="F16" s="2">
        <f t="shared" si="3"/>
        <v>0</v>
      </c>
      <c r="G16" s="2">
        <f t="shared" si="4"/>
        <v>0</v>
      </c>
      <c r="H16" s="2" t="e">
        <f t="shared" si="5"/>
        <v>#DIV/0!</v>
      </c>
      <c r="I16" s="2">
        <f t="shared" si="6"/>
        <v>0</v>
      </c>
      <c r="J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15">
      <c r="A17" s="2">
        <v>0.14</v>
      </c>
      <c r="B17" s="5"/>
      <c r="C17" s="2">
        <f t="shared" si="0"/>
        <v>0</v>
      </c>
      <c r="D17" s="2">
        <f t="shared" si="1"/>
        <v>0</v>
      </c>
      <c r="E17" s="1" t="e">
        <f t="shared" si="2"/>
        <v>#DIV/0!</v>
      </c>
      <c r="F17" s="2">
        <f t="shared" si="3"/>
        <v>0</v>
      </c>
      <c r="G17" s="2">
        <f t="shared" si="4"/>
        <v>0</v>
      </c>
      <c r="H17" s="2" t="e">
        <f t="shared" si="5"/>
        <v>#DIV/0!</v>
      </c>
      <c r="I17" s="2">
        <f t="shared" si="6"/>
        <v>0</v>
      </c>
      <c r="J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9" ht="15">
      <c r="A18" s="2">
        <v>0.16</v>
      </c>
      <c r="B18" s="5"/>
      <c r="C18" s="2">
        <f t="shared" si="0"/>
        <v>0</v>
      </c>
      <c r="D18" s="2">
        <f t="shared" si="1"/>
        <v>0</v>
      </c>
      <c r="E18" s="1" t="e">
        <f t="shared" si="2"/>
        <v>#DIV/0!</v>
      </c>
      <c r="F18" s="2">
        <f t="shared" si="3"/>
        <v>0</v>
      </c>
      <c r="G18" s="2">
        <f t="shared" si="4"/>
        <v>0</v>
      </c>
      <c r="H18" s="2" t="e">
        <f t="shared" si="5"/>
        <v>#DIV/0!</v>
      </c>
      <c r="I18" s="2">
        <f t="shared" si="6"/>
        <v>0</v>
      </c>
    </row>
    <row r="19" spans="1:21" ht="15">
      <c r="A19" s="2">
        <v>0.18</v>
      </c>
      <c r="B19" s="5"/>
      <c r="C19" s="2">
        <f t="shared" si="0"/>
        <v>0</v>
      </c>
      <c r="D19" s="2">
        <f t="shared" si="1"/>
        <v>0</v>
      </c>
      <c r="E19" s="1" t="e">
        <f t="shared" si="2"/>
        <v>#DIV/0!</v>
      </c>
      <c r="F19" s="2">
        <f t="shared" si="3"/>
        <v>0</v>
      </c>
      <c r="G19" s="2">
        <f t="shared" si="4"/>
        <v>0</v>
      </c>
      <c r="H19" s="2" t="e">
        <f t="shared" si="5"/>
        <v>#DIV/0!</v>
      </c>
      <c r="I19" s="2">
        <f t="shared" si="6"/>
        <v>0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9" ht="15">
      <c r="A20" s="2">
        <v>0.2</v>
      </c>
      <c r="B20" s="5"/>
      <c r="C20" s="2">
        <f t="shared" si="0"/>
        <v>0</v>
      </c>
      <c r="D20" s="2">
        <f t="shared" si="1"/>
        <v>0</v>
      </c>
      <c r="E20" s="1" t="e">
        <f t="shared" si="2"/>
        <v>#DIV/0!</v>
      </c>
      <c r="F20" s="2">
        <f t="shared" si="3"/>
        <v>0</v>
      </c>
      <c r="G20" s="2">
        <f t="shared" si="4"/>
        <v>0</v>
      </c>
      <c r="H20" s="2" t="e">
        <f t="shared" si="5"/>
        <v>#DIV/0!</v>
      </c>
      <c r="I20" s="2">
        <f t="shared" si="6"/>
        <v>0</v>
      </c>
    </row>
    <row r="21" spans="1:9" ht="15">
      <c r="A21" s="2">
        <v>0.22</v>
      </c>
      <c r="B21" s="5"/>
      <c r="C21" s="2">
        <f t="shared" si="0"/>
        <v>0</v>
      </c>
      <c r="D21" s="2">
        <f t="shared" si="1"/>
        <v>0</v>
      </c>
      <c r="E21" s="1" t="e">
        <f t="shared" si="2"/>
        <v>#DIV/0!</v>
      </c>
      <c r="F21" s="2">
        <f t="shared" si="3"/>
        <v>0</v>
      </c>
      <c r="G21" s="2">
        <f t="shared" si="4"/>
        <v>0</v>
      </c>
      <c r="H21" s="2" t="e">
        <f t="shared" si="5"/>
        <v>#DIV/0!</v>
      </c>
      <c r="I21" s="2">
        <f t="shared" si="6"/>
        <v>0</v>
      </c>
    </row>
    <row r="22" spans="1:9" ht="15">
      <c r="A22" s="2">
        <v>0.24</v>
      </c>
      <c r="B22" s="5"/>
      <c r="C22" s="2">
        <f t="shared" si="0"/>
        <v>0</v>
      </c>
      <c r="D22" s="2">
        <f t="shared" si="1"/>
        <v>0</v>
      </c>
      <c r="E22" s="1" t="e">
        <f t="shared" si="2"/>
        <v>#DIV/0!</v>
      </c>
      <c r="F22" s="2">
        <f t="shared" si="3"/>
        <v>0</v>
      </c>
      <c r="G22" s="2">
        <f t="shared" si="4"/>
        <v>0</v>
      </c>
      <c r="H22" s="2" t="e">
        <f t="shared" si="5"/>
        <v>#DIV/0!</v>
      </c>
      <c r="I22" s="2">
        <f t="shared" si="6"/>
        <v>0</v>
      </c>
    </row>
    <row r="23" spans="1:9" ht="15">
      <c r="A23" s="2">
        <v>0.26</v>
      </c>
      <c r="B23" s="5"/>
      <c r="C23" s="2">
        <f t="shared" si="0"/>
        <v>0</v>
      </c>
      <c r="D23" s="2">
        <f t="shared" si="1"/>
        <v>0</v>
      </c>
      <c r="E23" s="1" t="e">
        <f t="shared" si="2"/>
        <v>#DIV/0!</v>
      </c>
      <c r="F23" s="2">
        <f t="shared" si="3"/>
        <v>0</v>
      </c>
      <c r="G23" s="2">
        <f t="shared" si="4"/>
        <v>0</v>
      </c>
      <c r="H23" s="2" t="e">
        <f t="shared" si="5"/>
        <v>#DIV/0!</v>
      </c>
      <c r="I23" s="2">
        <f t="shared" si="6"/>
        <v>0</v>
      </c>
    </row>
    <row r="24" spans="1:9" ht="15">
      <c r="A24" s="2">
        <v>0.28</v>
      </c>
      <c r="B24" s="5"/>
      <c r="C24" s="2">
        <f t="shared" si="0"/>
        <v>0</v>
      </c>
      <c r="D24" s="2">
        <f t="shared" si="1"/>
        <v>0</v>
      </c>
      <c r="E24" s="1" t="e">
        <f t="shared" si="2"/>
        <v>#DIV/0!</v>
      </c>
      <c r="F24" s="2">
        <f t="shared" si="3"/>
        <v>0</v>
      </c>
      <c r="G24" s="2">
        <f t="shared" si="4"/>
        <v>0</v>
      </c>
      <c r="H24" s="2" t="e">
        <f t="shared" si="5"/>
        <v>#DIV/0!</v>
      </c>
      <c r="I24" s="2">
        <f t="shared" si="6"/>
        <v>0</v>
      </c>
    </row>
    <row r="25" spans="1:9" ht="15">
      <c r="A25" s="2">
        <v>0.3</v>
      </c>
      <c r="B25" s="5"/>
      <c r="C25" s="2">
        <f t="shared" si="0"/>
        <v>0</v>
      </c>
      <c r="D25" s="2">
        <f t="shared" si="1"/>
        <v>0</v>
      </c>
      <c r="E25" s="1" t="e">
        <f t="shared" si="2"/>
        <v>#DIV/0!</v>
      </c>
      <c r="F25" s="2">
        <f t="shared" si="3"/>
        <v>0</v>
      </c>
      <c r="G25" s="2">
        <f t="shared" si="4"/>
        <v>0</v>
      </c>
      <c r="H25" s="2" t="e">
        <f t="shared" si="5"/>
        <v>#DIV/0!</v>
      </c>
      <c r="I25" s="2">
        <f t="shared" si="6"/>
        <v>0</v>
      </c>
    </row>
    <row r="26" spans="1:9" ht="15">
      <c r="A26" s="2">
        <v>0.32</v>
      </c>
      <c r="B26" s="5"/>
      <c r="C26" s="2">
        <f t="shared" si="0"/>
        <v>0</v>
      </c>
      <c r="D26" s="2">
        <f t="shared" si="1"/>
        <v>0</v>
      </c>
      <c r="E26" s="1" t="e">
        <f t="shared" si="2"/>
        <v>#DIV/0!</v>
      </c>
      <c r="F26" s="2">
        <f t="shared" si="3"/>
        <v>0</v>
      </c>
      <c r="G26" s="2">
        <f t="shared" si="4"/>
        <v>0</v>
      </c>
      <c r="H26" s="2" t="e">
        <f t="shared" si="5"/>
        <v>#DIV/0!</v>
      </c>
      <c r="I26" s="2">
        <f t="shared" si="6"/>
        <v>0</v>
      </c>
    </row>
    <row r="27" spans="1:9" ht="15">
      <c r="A27" s="2">
        <v>0.34</v>
      </c>
      <c r="B27" s="5"/>
      <c r="C27" s="2">
        <f t="shared" si="0"/>
        <v>0</v>
      </c>
      <c r="D27" s="2">
        <f t="shared" si="1"/>
        <v>0</v>
      </c>
      <c r="E27" s="1" t="e">
        <f t="shared" si="2"/>
        <v>#DIV/0!</v>
      </c>
      <c r="F27" s="2">
        <f t="shared" si="3"/>
        <v>0</v>
      </c>
      <c r="G27" s="2">
        <f t="shared" si="4"/>
        <v>0</v>
      </c>
      <c r="H27" s="2" t="e">
        <f t="shared" si="5"/>
        <v>#DIV/0!</v>
      </c>
      <c r="I27" s="2">
        <f t="shared" si="6"/>
        <v>0</v>
      </c>
    </row>
    <row r="28" spans="1:9" ht="15">
      <c r="A28" s="2">
        <v>0.36</v>
      </c>
      <c r="B28" s="5"/>
      <c r="C28" s="2">
        <f t="shared" si="0"/>
        <v>0</v>
      </c>
      <c r="D28" s="2">
        <f t="shared" si="1"/>
        <v>0</v>
      </c>
      <c r="E28" s="1" t="e">
        <f t="shared" si="2"/>
        <v>#DIV/0!</v>
      </c>
      <c r="F28" s="2">
        <f t="shared" si="3"/>
        <v>0</v>
      </c>
      <c r="G28" s="2">
        <f t="shared" si="4"/>
        <v>0</v>
      </c>
      <c r="H28" s="2" t="e">
        <f t="shared" si="5"/>
        <v>#DIV/0!</v>
      </c>
      <c r="I28" s="2">
        <f t="shared" si="6"/>
        <v>0</v>
      </c>
    </row>
    <row r="29" spans="1:9" ht="15">
      <c r="A29" s="2">
        <v>0.38</v>
      </c>
      <c r="B29" s="5"/>
      <c r="C29" s="2">
        <f t="shared" si="0"/>
        <v>0</v>
      </c>
      <c r="D29" s="2">
        <f t="shared" si="1"/>
        <v>0</v>
      </c>
      <c r="E29" s="1" t="e">
        <f t="shared" si="2"/>
        <v>#DIV/0!</v>
      </c>
      <c r="F29" s="2">
        <f t="shared" si="3"/>
        <v>0</v>
      </c>
      <c r="G29" s="2">
        <f t="shared" si="4"/>
        <v>0</v>
      </c>
      <c r="H29" s="2" t="e">
        <f t="shared" si="5"/>
        <v>#DIV/0!</v>
      </c>
      <c r="I29" s="2">
        <f t="shared" si="6"/>
        <v>0</v>
      </c>
    </row>
    <row r="30" spans="1:9" ht="15">
      <c r="A30" s="2">
        <v>0.4</v>
      </c>
      <c r="B30" s="5"/>
      <c r="C30" s="2">
        <f t="shared" si="0"/>
        <v>0</v>
      </c>
      <c r="D30" s="2">
        <f t="shared" si="1"/>
        <v>0</v>
      </c>
      <c r="E30" s="1" t="e">
        <f t="shared" si="2"/>
        <v>#DIV/0!</v>
      </c>
      <c r="F30" s="2">
        <f t="shared" si="3"/>
        <v>0</v>
      </c>
      <c r="G30" s="2">
        <f t="shared" si="4"/>
        <v>0</v>
      </c>
      <c r="H30" s="2" t="e">
        <f t="shared" si="5"/>
        <v>#DIV/0!</v>
      </c>
      <c r="I30" s="2">
        <f t="shared" si="6"/>
        <v>0</v>
      </c>
    </row>
    <row r="31" spans="1:9" ht="15">
      <c r="A31" s="2">
        <v>0.42</v>
      </c>
      <c r="B31" s="5"/>
      <c r="C31" s="2">
        <f t="shared" si="0"/>
        <v>0</v>
      </c>
      <c r="D31" s="2">
        <f t="shared" si="1"/>
        <v>0</v>
      </c>
      <c r="E31" s="1" t="e">
        <f t="shared" si="2"/>
        <v>#DIV/0!</v>
      </c>
      <c r="F31" s="2">
        <f t="shared" si="3"/>
        <v>0</v>
      </c>
      <c r="G31" s="2">
        <f t="shared" si="4"/>
        <v>0</v>
      </c>
      <c r="H31" s="2" t="e">
        <f t="shared" si="5"/>
        <v>#DIV/0!</v>
      </c>
      <c r="I31" s="2">
        <f t="shared" si="6"/>
        <v>0</v>
      </c>
    </row>
    <row r="32" spans="1:9" ht="15">
      <c r="A32" s="2">
        <v>0.44</v>
      </c>
      <c r="B32" s="5"/>
      <c r="C32" s="2">
        <f t="shared" si="0"/>
        <v>0</v>
      </c>
      <c r="D32" s="2">
        <f t="shared" si="1"/>
        <v>0</v>
      </c>
      <c r="E32" s="1" t="e">
        <f t="shared" si="2"/>
        <v>#DIV/0!</v>
      </c>
      <c r="F32" s="2">
        <f t="shared" si="3"/>
        <v>0</v>
      </c>
      <c r="G32" s="2">
        <f t="shared" si="4"/>
        <v>0</v>
      </c>
      <c r="H32" s="2" t="e">
        <f t="shared" si="5"/>
        <v>#DIV/0!</v>
      </c>
      <c r="I32" s="2">
        <f t="shared" si="6"/>
        <v>0</v>
      </c>
    </row>
    <row r="33" spans="1:9" ht="15">
      <c r="A33" s="2">
        <v>0.46</v>
      </c>
      <c r="B33" s="5"/>
      <c r="C33" s="2">
        <f t="shared" si="0"/>
        <v>0</v>
      </c>
      <c r="D33" s="2">
        <f t="shared" si="1"/>
        <v>0</v>
      </c>
      <c r="E33" s="1" t="e">
        <f t="shared" si="2"/>
        <v>#DIV/0!</v>
      </c>
      <c r="F33" s="2">
        <f t="shared" si="3"/>
        <v>0</v>
      </c>
      <c r="G33" s="2">
        <f t="shared" si="4"/>
        <v>0</v>
      </c>
      <c r="H33" s="2" t="e">
        <f t="shared" si="5"/>
        <v>#DIV/0!</v>
      </c>
      <c r="I33" s="2">
        <f t="shared" si="6"/>
        <v>0</v>
      </c>
    </row>
    <row r="40" spans="1:25" ht="15">
      <c r="A40" t="s">
        <v>4</v>
      </c>
      <c r="B40">
        <v>0</v>
      </c>
      <c r="C40">
        <v>0.02</v>
      </c>
      <c r="D40">
        <v>0.04</v>
      </c>
      <c r="E40">
        <v>0.06</v>
      </c>
      <c r="F40">
        <v>0.08</v>
      </c>
      <c r="G40">
        <v>0.1</v>
      </c>
      <c r="H40">
        <v>0.12</v>
      </c>
      <c r="I40">
        <v>0.14</v>
      </c>
      <c r="J40">
        <v>0.16</v>
      </c>
      <c r="K40">
        <v>0.18</v>
      </c>
      <c r="L40">
        <v>0.2</v>
      </c>
      <c r="M40">
        <v>0.22</v>
      </c>
      <c r="N40">
        <v>0.24</v>
      </c>
      <c r="O40">
        <v>0.26</v>
      </c>
      <c r="P40">
        <v>0.28</v>
      </c>
      <c r="Q40">
        <v>0.3</v>
      </c>
      <c r="R40">
        <v>0.32</v>
      </c>
      <c r="S40">
        <v>0.34</v>
      </c>
      <c r="T40">
        <v>0.36</v>
      </c>
      <c r="U40">
        <v>0.38</v>
      </c>
      <c r="V40">
        <v>0.4</v>
      </c>
      <c r="W40">
        <v>0.42</v>
      </c>
      <c r="X40">
        <v>0.44</v>
      </c>
      <c r="Y40">
        <v>0.46</v>
      </c>
    </row>
    <row r="41" spans="1:25" ht="15">
      <c r="A41" t="s">
        <v>5</v>
      </c>
      <c r="B41">
        <v>0</v>
      </c>
      <c r="C41">
        <f>B11</f>
        <v>0</v>
      </c>
      <c r="D41">
        <f>B12</f>
        <v>0</v>
      </c>
      <c r="E41">
        <f>B13</f>
        <v>0</v>
      </c>
      <c r="F41">
        <f>B14</f>
        <v>0</v>
      </c>
      <c r="G41">
        <f>B15</f>
        <v>0</v>
      </c>
      <c r="H41">
        <f>B16</f>
        <v>0</v>
      </c>
      <c r="I41">
        <f>B17</f>
        <v>0</v>
      </c>
      <c r="J41">
        <f>B18</f>
        <v>0</v>
      </c>
      <c r="K41">
        <f>B19</f>
        <v>0</v>
      </c>
      <c r="L41">
        <f>B20</f>
        <v>0</v>
      </c>
      <c r="M41">
        <f>B21</f>
        <v>0</v>
      </c>
      <c r="N41">
        <f>B22</f>
        <v>0</v>
      </c>
      <c r="O41">
        <f>B23</f>
        <v>0</v>
      </c>
      <c r="P41">
        <f>B24</f>
        <v>0</v>
      </c>
      <c r="Q41">
        <f>B25</f>
        <v>0</v>
      </c>
      <c r="R41">
        <f>B26</f>
        <v>0</v>
      </c>
      <c r="S41">
        <f>B27</f>
        <v>0</v>
      </c>
      <c r="T41">
        <f>B28</f>
        <v>0</v>
      </c>
      <c r="U41">
        <f>B29</f>
        <v>0</v>
      </c>
      <c r="V41">
        <f>B30</f>
        <v>0</v>
      </c>
      <c r="W41">
        <f>B31</f>
        <v>0</v>
      </c>
      <c r="X41">
        <f>B32</f>
        <v>0</v>
      </c>
      <c r="Y41">
        <f>B33</f>
        <v>0</v>
      </c>
    </row>
    <row r="42" spans="1:25" ht="15">
      <c r="A42" t="s">
        <v>6</v>
      </c>
      <c r="C42" s="2">
        <f>C41/C40/100</f>
        <v>0</v>
      </c>
      <c r="D42" s="2">
        <f>D41/D40/100</f>
        <v>0</v>
      </c>
      <c r="E42" s="2">
        <f>E41/E40/100</f>
        <v>0</v>
      </c>
      <c r="F42" s="2">
        <f>F41/F40/100</f>
        <v>0</v>
      </c>
      <c r="G42" s="2">
        <f aca="true" t="shared" si="7" ref="G42:P42">G41/G40/100</f>
        <v>0</v>
      </c>
      <c r="H42" s="2">
        <f t="shared" si="7"/>
        <v>0</v>
      </c>
      <c r="I42" s="2">
        <f t="shared" si="7"/>
        <v>0</v>
      </c>
      <c r="J42" s="2">
        <f t="shared" si="7"/>
        <v>0</v>
      </c>
      <c r="K42" s="2">
        <f t="shared" si="7"/>
        <v>0</v>
      </c>
      <c r="L42" s="2">
        <f t="shared" si="7"/>
        <v>0</v>
      </c>
      <c r="M42" s="2">
        <f t="shared" si="7"/>
        <v>0</v>
      </c>
      <c r="N42" s="2">
        <f t="shared" si="7"/>
        <v>0</v>
      </c>
      <c r="O42" s="2">
        <f t="shared" si="7"/>
        <v>0</v>
      </c>
      <c r="P42" s="2">
        <f t="shared" si="7"/>
        <v>0</v>
      </c>
      <c r="Q42" s="2">
        <f>Q41/Q40/100</f>
        <v>0</v>
      </c>
      <c r="R42" s="2">
        <f aca="true" t="shared" si="8" ref="R42:Y42">R41/R40/100</f>
        <v>0</v>
      </c>
      <c r="S42" s="2">
        <f t="shared" si="8"/>
        <v>0</v>
      </c>
      <c r="T42" s="2">
        <f t="shared" si="8"/>
        <v>0</v>
      </c>
      <c r="U42" s="2">
        <f t="shared" si="8"/>
        <v>0</v>
      </c>
      <c r="V42" s="2">
        <f t="shared" si="8"/>
        <v>0</v>
      </c>
      <c r="W42" s="2">
        <f t="shared" si="8"/>
        <v>0</v>
      </c>
      <c r="X42" s="2">
        <f t="shared" si="8"/>
        <v>0</v>
      </c>
      <c r="Y42" s="2">
        <f t="shared" si="8"/>
        <v>0</v>
      </c>
    </row>
    <row r="43" spans="1:25" ht="15">
      <c r="A43" t="s">
        <v>22</v>
      </c>
      <c r="C43" s="2">
        <f>C41/C40/50</f>
        <v>0</v>
      </c>
      <c r="D43" s="2">
        <f>D41/D40/50</f>
        <v>0</v>
      </c>
      <c r="E43" s="2">
        <f aca="true" t="shared" si="9" ref="E43:Y43">E41/E40/50</f>
        <v>0</v>
      </c>
      <c r="F43" s="2">
        <f t="shared" si="9"/>
        <v>0</v>
      </c>
      <c r="G43" s="2">
        <f t="shared" si="9"/>
        <v>0</v>
      </c>
      <c r="H43" s="2">
        <f t="shared" si="9"/>
        <v>0</v>
      </c>
      <c r="I43" s="2">
        <f t="shared" si="9"/>
        <v>0</v>
      </c>
      <c r="J43" s="2">
        <f t="shared" si="9"/>
        <v>0</v>
      </c>
      <c r="K43" s="2">
        <f t="shared" si="9"/>
        <v>0</v>
      </c>
      <c r="L43" s="2">
        <f t="shared" si="9"/>
        <v>0</v>
      </c>
      <c r="M43" s="2">
        <f t="shared" si="9"/>
        <v>0</v>
      </c>
      <c r="N43" s="2">
        <f t="shared" si="9"/>
        <v>0</v>
      </c>
      <c r="O43" s="2">
        <f t="shared" si="9"/>
        <v>0</v>
      </c>
      <c r="P43" s="2">
        <f t="shared" si="9"/>
        <v>0</v>
      </c>
      <c r="Q43" s="2">
        <f t="shared" si="9"/>
        <v>0</v>
      </c>
      <c r="R43" s="2">
        <f t="shared" si="9"/>
        <v>0</v>
      </c>
      <c r="S43" s="2">
        <f t="shared" si="9"/>
        <v>0</v>
      </c>
      <c r="T43" s="2">
        <f t="shared" si="9"/>
        <v>0</v>
      </c>
      <c r="U43" s="2">
        <f t="shared" si="9"/>
        <v>0</v>
      </c>
      <c r="V43" s="2">
        <f t="shared" si="9"/>
        <v>0</v>
      </c>
      <c r="W43" s="2">
        <f t="shared" si="9"/>
        <v>0</v>
      </c>
      <c r="X43" s="2">
        <f t="shared" si="9"/>
        <v>0</v>
      </c>
      <c r="Y43" s="2">
        <f t="shared" si="9"/>
        <v>0</v>
      </c>
    </row>
    <row r="44" spans="1:25" ht="15">
      <c r="A44" t="s">
        <v>7</v>
      </c>
      <c r="C44" s="1" t="e">
        <f>C43*C43/C41*100</f>
        <v>#DIV/0!</v>
      </c>
      <c r="D44" s="1" t="e">
        <f aca="true" t="shared" si="10" ref="D44:Y44">D43*D43/D41*100</f>
        <v>#DIV/0!</v>
      </c>
      <c r="E44" s="1" t="e">
        <f t="shared" si="10"/>
        <v>#DIV/0!</v>
      </c>
      <c r="F44" s="1" t="e">
        <f t="shared" si="10"/>
        <v>#DIV/0!</v>
      </c>
      <c r="G44" s="1" t="e">
        <f t="shared" si="10"/>
        <v>#DIV/0!</v>
      </c>
      <c r="H44" s="1" t="e">
        <f t="shared" si="10"/>
        <v>#DIV/0!</v>
      </c>
      <c r="I44" s="1" t="e">
        <f t="shared" si="10"/>
        <v>#DIV/0!</v>
      </c>
      <c r="J44" s="1" t="e">
        <f t="shared" si="10"/>
        <v>#DIV/0!</v>
      </c>
      <c r="K44" s="1" t="e">
        <f t="shared" si="10"/>
        <v>#DIV/0!</v>
      </c>
      <c r="L44" s="1" t="e">
        <f t="shared" si="10"/>
        <v>#DIV/0!</v>
      </c>
      <c r="M44" s="1" t="e">
        <f t="shared" si="10"/>
        <v>#DIV/0!</v>
      </c>
      <c r="N44" s="1" t="e">
        <f t="shared" si="10"/>
        <v>#DIV/0!</v>
      </c>
      <c r="O44" s="1" t="e">
        <f t="shared" si="10"/>
        <v>#DIV/0!</v>
      </c>
      <c r="P44" s="1" t="e">
        <f t="shared" si="10"/>
        <v>#DIV/0!</v>
      </c>
      <c r="Q44" s="1" t="e">
        <f t="shared" si="10"/>
        <v>#DIV/0!</v>
      </c>
      <c r="R44" s="1" t="e">
        <f t="shared" si="10"/>
        <v>#DIV/0!</v>
      </c>
      <c r="S44" s="1" t="e">
        <f t="shared" si="10"/>
        <v>#DIV/0!</v>
      </c>
      <c r="T44" s="1" t="e">
        <f t="shared" si="10"/>
        <v>#DIV/0!</v>
      </c>
      <c r="U44" s="1" t="e">
        <f t="shared" si="10"/>
        <v>#DIV/0!</v>
      </c>
      <c r="V44" s="1" t="e">
        <f t="shared" si="10"/>
        <v>#DIV/0!</v>
      </c>
      <c r="W44" s="1" t="e">
        <f t="shared" si="10"/>
        <v>#DIV/0!</v>
      </c>
      <c r="X44" s="1" t="e">
        <f t="shared" si="10"/>
        <v>#DIV/0!</v>
      </c>
      <c r="Y44" s="1" t="e">
        <f t="shared" si="10"/>
        <v>#DIV/0!</v>
      </c>
    </row>
    <row r="45" spans="1:25" ht="15">
      <c r="A45" t="s">
        <v>8</v>
      </c>
      <c r="C45" s="2">
        <f aca="true" t="shared" si="11" ref="C45:H45">$F$5*9.8*C41/100/1000</f>
        <v>0</v>
      </c>
      <c r="D45" s="2">
        <f t="shared" si="11"/>
        <v>0</v>
      </c>
      <c r="E45" s="2">
        <f t="shared" si="11"/>
        <v>0</v>
      </c>
      <c r="F45" s="2">
        <f t="shared" si="11"/>
        <v>0</v>
      </c>
      <c r="G45" s="2">
        <f t="shared" si="11"/>
        <v>0</v>
      </c>
      <c r="H45" s="2">
        <f t="shared" si="11"/>
        <v>0</v>
      </c>
      <c r="I45" s="2">
        <f aca="true" t="shared" si="12" ref="I45:Q45">0.2*9.8*I41/100</f>
        <v>0</v>
      </c>
      <c r="J45" s="2">
        <f t="shared" si="12"/>
        <v>0</v>
      </c>
      <c r="K45" s="2">
        <f t="shared" si="12"/>
        <v>0</v>
      </c>
      <c r="L45" s="2">
        <f t="shared" si="12"/>
        <v>0</v>
      </c>
      <c r="M45" s="2">
        <f t="shared" si="12"/>
        <v>0</v>
      </c>
      <c r="N45" s="2">
        <f t="shared" si="12"/>
        <v>0</v>
      </c>
      <c r="O45" s="2">
        <f t="shared" si="12"/>
        <v>0</v>
      </c>
      <c r="P45" s="2">
        <f t="shared" si="12"/>
        <v>0</v>
      </c>
      <c r="Q45" s="2">
        <f t="shared" si="12"/>
        <v>0</v>
      </c>
      <c r="R45" s="2">
        <f>0.2*9.8*R41/100</f>
        <v>0</v>
      </c>
      <c r="S45" s="2">
        <f aca="true" t="shared" si="13" ref="S45:Y45">0.2*9.8*S41/100</f>
        <v>0</v>
      </c>
      <c r="T45" s="2">
        <f t="shared" si="13"/>
        <v>0</v>
      </c>
      <c r="U45" s="2">
        <f t="shared" si="13"/>
        <v>0</v>
      </c>
      <c r="V45" s="2">
        <f t="shared" si="13"/>
        <v>0</v>
      </c>
      <c r="W45" s="2">
        <f t="shared" si="13"/>
        <v>0</v>
      </c>
      <c r="X45" s="2">
        <f t="shared" si="13"/>
        <v>0</v>
      </c>
      <c r="Y45" s="2">
        <f t="shared" si="13"/>
        <v>0</v>
      </c>
    </row>
    <row r="46" spans="1:25" ht="15">
      <c r="A46" t="s">
        <v>9</v>
      </c>
      <c r="C46" s="2">
        <f>$F$5*C43*C43/1000</f>
        <v>0</v>
      </c>
      <c r="D46" s="2">
        <f>$F$5*D43*D43/1000</f>
        <v>0</v>
      </c>
      <c r="E46" s="2">
        <f>$F$5*E43*E43/1000</f>
        <v>0</v>
      </c>
      <c r="F46" s="2">
        <f>$F$5*F43*F43/1000</f>
        <v>0</v>
      </c>
      <c r="G46" s="2">
        <f>$F$5*G43*G43/1000</f>
        <v>0</v>
      </c>
      <c r="H46" s="2">
        <f aca="true" t="shared" si="14" ref="H46:Y46">0.2*H43*H43</f>
        <v>0</v>
      </c>
      <c r="I46" s="2">
        <f t="shared" si="14"/>
        <v>0</v>
      </c>
      <c r="J46" s="2">
        <f t="shared" si="14"/>
        <v>0</v>
      </c>
      <c r="K46" s="2">
        <f t="shared" si="14"/>
        <v>0</v>
      </c>
      <c r="L46" s="2">
        <f t="shared" si="14"/>
        <v>0</v>
      </c>
      <c r="M46" s="2">
        <f t="shared" si="14"/>
        <v>0</v>
      </c>
      <c r="N46" s="2">
        <f t="shared" si="14"/>
        <v>0</v>
      </c>
      <c r="O46" s="2">
        <f t="shared" si="14"/>
        <v>0</v>
      </c>
      <c r="P46" s="2">
        <f t="shared" si="14"/>
        <v>0</v>
      </c>
      <c r="Q46" s="2">
        <f t="shared" si="14"/>
        <v>0</v>
      </c>
      <c r="R46" s="2">
        <f t="shared" si="14"/>
        <v>0</v>
      </c>
      <c r="S46" s="2">
        <f t="shared" si="14"/>
        <v>0</v>
      </c>
      <c r="T46" s="2">
        <f t="shared" si="14"/>
        <v>0</v>
      </c>
      <c r="U46" s="2">
        <f t="shared" si="14"/>
        <v>0</v>
      </c>
      <c r="V46" s="2">
        <f t="shared" si="14"/>
        <v>0</v>
      </c>
      <c r="W46" s="2">
        <f t="shared" si="14"/>
        <v>0</v>
      </c>
      <c r="X46" s="2">
        <f t="shared" si="14"/>
        <v>0</v>
      </c>
      <c r="Y46" s="2">
        <f t="shared" si="14"/>
        <v>0</v>
      </c>
    </row>
    <row r="47" spans="1:25" ht="15">
      <c r="A47" t="s">
        <v>20</v>
      </c>
      <c r="C47" s="2" t="e">
        <f>C45/C46</f>
        <v>#DIV/0!</v>
      </c>
      <c r="D47" s="2" t="e">
        <f aca="true" t="shared" si="15" ref="D47:Y47">D45/D46</f>
        <v>#DIV/0!</v>
      </c>
      <c r="E47" s="2" t="e">
        <f t="shared" si="15"/>
        <v>#DIV/0!</v>
      </c>
      <c r="F47" s="2" t="e">
        <f t="shared" si="15"/>
        <v>#DIV/0!</v>
      </c>
      <c r="G47" s="2" t="e">
        <f t="shared" si="15"/>
        <v>#DIV/0!</v>
      </c>
      <c r="H47" s="2" t="e">
        <f t="shared" si="15"/>
        <v>#DIV/0!</v>
      </c>
      <c r="I47" s="2" t="e">
        <f t="shared" si="15"/>
        <v>#DIV/0!</v>
      </c>
      <c r="J47" s="2" t="e">
        <f t="shared" si="15"/>
        <v>#DIV/0!</v>
      </c>
      <c r="K47" s="2" t="e">
        <f t="shared" si="15"/>
        <v>#DIV/0!</v>
      </c>
      <c r="L47" s="2" t="e">
        <f t="shared" si="15"/>
        <v>#DIV/0!</v>
      </c>
      <c r="M47" s="2" t="e">
        <f t="shared" si="15"/>
        <v>#DIV/0!</v>
      </c>
      <c r="N47" s="2" t="e">
        <f t="shared" si="15"/>
        <v>#DIV/0!</v>
      </c>
      <c r="O47" s="2" t="e">
        <f t="shared" si="15"/>
        <v>#DIV/0!</v>
      </c>
      <c r="P47" s="2" t="e">
        <f t="shared" si="15"/>
        <v>#DIV/0!</v>
      </c>
      <c r="Q47" s="2" t="e">
        <f t="shared" si="15"/>
        <v>#DIV/0!</v>
      </c>
      <c r="R47" s="2" t="e">
        <f t="shared" si="15"/>
        <v>#DIV/0!</v>
      </c>
      <c r="S47" s="2" t="e">
        <f t="shared" si="15"/>
        <v>#DIV/0!</v>
      </c>
      <c r="T47" s="2" t="e">
        <f t="shared" si="15"/>
        <v>#DIV/0!</v>
      </c>
      <c r="U47" s="2" t="e">
        <f t="shared" si="15"/>
        <v>#DIV/0!</v>
      </c>
      <c r="V47" s="2" t="e">
        <f t="shared" si="15"/>
        <v>#DIV/0!</v>
      </c>
      <c r="W47" s="2" t="e">
        <f t="shared" si="15"/>
        <v>#DIV/0!</v>
      </c>
      <c r="X47" s="2" t="e">
        <f t="shared" si="15"/>
        <v>#DIV/0!</v>
      </c>
      <c r="Y47" s="2" t="e">
        <f t="shared" si="15"/>
        <v>#DIV/0!</v>
      </c>
    </row>
    <row r="49" spans="1:25" ht="15">
      <c r="A49" t="s">
        <v>10</v>
      </c>
      <c r="C49" s="1">
        <f>C43/C40</f>
        <v>0</v>
      </c>
      <c r="D49" s="1">
        <f>D43/D40</f>
        <v>0</v>
      </c>
      <c r="E49" s="1">
        <f>E43/E40</f>
        <v>0</v>
      </c>
      <c r="F49" s="1">
        <f aca="true" t="shared" si="16" ref="F49:Y49">F43/F40</f>
        <v>0</v>
      </c>
      <c r="G49" s="1">
        <f t="shared" si="16"/>
        <v>0</v>
      </c>
      <c r="H49" s="1">
        <f t="shared" si="16"/>
        <v>0</v>
      </c>
      <c r="I49" s="1">
        <f t="shared" si="16"/>
        <v>0</v>
      </c>
      <c r="J49" s="1">
        <f t="shared" si="16"/>
        <v>0</v>
      </c>
      <c r="K49" s="1">
        <f t="shared" si="16"/>
        <v>0</v>
      </c>
      <c r="L49" s="1">
        <f t="shared" si="16"/>
        <v>0</v>
      </c>
      <c r="M49" s="1">
        <f t="shared" si="16"/>
        <v>0</v>
      </c>
      <c r="N49" s="1">
        <f t="shared" si="16"/>
        <v>0</v>
      </c>
      <c r="O49" s="1">
        <f t="shared" si="16"/>
        <v>0</v>
      </c>
      <c r="P49" s="1">
        <f t="shared" si="16"/>
        <v>0</v>
      </c>
      <c r="Q49" s="1">
        <f t="shared" si="16"/>
        <v>0</v>
      </c>
      <c r="R49" s="1">
        <f t="shared" si="16"/>
        <v>0</v>
      </c>
      <c r="S49" s="1">
        <f t="shared" si="16"/>
        <v>0</v>
      </c>
      <c r="T49" s="1">
        <f t="shared" si="16"/>
        <v>0</v>
      </c>
      <c r="U49" s="1">
        <f t="shared" si="16"/>
        <v>0</v>
      </c>
      <c r="V49" s="1">
        <f t="shared" si="16"/>
        <v>0</v>
      </c>
      <c r="W49" s="1">
        <f t="shared" si="16"/>
        <v>0</v>
      </c>
      <c r="X49" s="1">
        <f t="shared" si="16"/>
        <v>0</v>
      </c>
      <c r="Y49" s="1">
        <f t="shared" si="16"/>
        <v>0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Y49"/>
  <sheetViews>
    <sheetView zoomScalePageLayoutView="0" workbookViewId="0" topLeftCell="A1">
      <selection activeCell="C10" sqref="C10:D10"/>
    </sheetView>
  </sheetViews>
  <sheetFormatPr defaultColWidth="11.421875" defaultRowHeight="15"/>
  <sheetData>
    <row r="2" spans="1:5" ht="15">
      <c r="A2" t="s">
        <v>11</v>
      </c>
      <c r="C2" t="s">
        <v>12</v>
      </c>
      <c r="E2" t="s">
        <v>13</v>
      </c>
    </row>
    <row r="4" ht="15">
      <c r="E4" t="s">
        <v>23</v>
      </c>
    </row>
    <row r="5" spans="5:7" ht="15">
      <c r="E5" t="s">
        <v>21</v>
      </c>
      <c r="F5" s="3">
        <v>200</v>
      </c>
      <c r="G5" t="s">
        <v>24</v>
      </c>
    </row>
    <row r="6" ht="15">
      <c r="B6" t="s">
        <v>25</v>
      </c>
    </row>
    <row r="8" spans="1:9" ht="15">
      <c r="A8" t="s">
        <v>0</v>
      </c>
      <c r="B8" t="s">
        <v>1</v>
      </c>
      <c r="C8" t="s">
        <v>2</v>
      </c>
      <c r="D8" t="s">
        <v>14</v>
      </c>
      <c r="E8" t="s">
        <v>15</v>
      </c>
      <c r="F8" t="s">
        <v>17</v>
      </c>
      <c r="G8" t="s">
        <v>30</v>
      </c>
      <c r="H8" t="s">
        <v>20</v>
      </c>
      <c r="I8" t="s">
        <v>26</v>
      </c>
    </row>
    <row r="9" spans="3:9" ht="15">
      <c r="C9" t="s">
        <v>3</v>
      </c>
      <c r="D9" t="s">
        <v>3</v>
      </c>
      <c r="E9" t="s">
        <v>16</v>
      </c>
      <c r="F9" t="s">
        <v>18</v>
      </c>
      <c r="G9" t="s">
        <v>19</v>
      </c>
      <c r="I9" t="s">
        <v>27</v>
      </c>
    </row>
    <row r="10" spans="1:4" ht="15">
      <c r="A10" s="2">
        <v>0</v>
      </c>
      <c r="B10" s="5">
        <v>0</v>
      </c>
      <c r="C10" s="2">
        <v>0</v>
      </c>
      <c r="D10" s="2">
        <v>0</v>
      </c>
    </row>
    <row r="11" spans="1:9" ht="15">
      <c r="A11" s="2">
        <v>0.02</v>
      </c>
      <c r="B11" s="5">
        <v>0.5</v>
      </c>
      <c r="C11" s="2">
        <f>B11/A11/100</f>
        <v>0.25</v>
      </c>
      <c r="D11" s="2">
        <f>2*B11/A11/100</f>
        <v>0.5</v>
      </c>
      <c r="E11" s="1">
        <f>D11*D11/B11*100</f>
        <v>50</v>
      </c>
      <c r="F11" s="2">
        <f>$F$5*9.8*B11/100/1000</f>
        <v>0.009800000000000001</v>
      </c>
      <c r="G11" s="2">
        <f>0.5*$F$5*D11*D11/1000</f>
        <v>0.025</v>
      </c>
      <c r="H11" s="2">
        <f>F11/G11</f>
        <v>0.392</v>
      </c>
      <c r="I11" s="2">
        <f>SQRT(2*9.8*B11/100)</f>
        <v>0.31304951684997057</v>
      </c>
    </row>
    <row r="12" spans="1:21" ht="15">
      <c r="A12" s="2">
        <v>0.04</v>
      </c>
      <c r="B12" s="5">
        <v>1.4</v>
      </c>
      <c r="C12" s="2">
        <f aca="true" t="shared" si="0" ref="C12:C31">B12/A12/100</f>
        <v>0.35</v>
      </c>
      <c r="D12" s="2">
        <f aca="true" t="shared" si="1" ref="D12:D31">2*B12/A12/100</f>
        <v>0.7</v>
      </c>
      <c r="E12" s="1">
        <f aca="true" t="shared" si="2" ref="E12:E31">D12*D12/B12*100</f>
        <v>35</v>
      </c>
      <c r="F12" s="2">
        <f aca="true" t="shared" si="3" ref="F12:F31">$F$5*9.8*B12/100/1000</f>
        <v>0.027440000000000003</v>
      </c>
      <c r="G12" s="2">
        <f aca="true" t="shared" si="4" ref="G12:G31">0.5*$F$5*D12*D12/1000</f>
        <v>0.049</v>
      </c>
      <c r="H12" s="2">
        <f aca="true" t="shared" si="5" ref="H12:H31">F12/G12</f>
        <v>0.56</v>
      </c>
      <c r="I12" s="2">
        <f aca="true" t="shared" si="6" ref="I12:I31">SQRT(2*9.8*B12/100)</f>
        <v>0.5238320341483518</v>
      </c>
      <c r="J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ht="15">
      <c r="A13" s="2">
        <v>0.06</v>
      </c>
      <c r="B13" s="5">
        <v>2.5</v>
      </c>
      <c r="C13" s="2">
        <f t="shared" si="0"/>
        <v>0.41666666666666674</v>
      </c>
      <c r="D13" s="2">
        <f t="shared" si="1"/>
        <v>0.8333333333333335</v>
      </c>
      <c r="E13" s="1">
        <f t="shared" si="2"/>
        <v>27.777777777777786</v>
      </c>
      <c r="F13" s="2">
        <f t="shared" si="3"/>
        <v>0.04900000000000001</v>
      </c>
      <c r="G13" s="2">
        <f t="shared" si="4"/>
        <v>0.06944444444444448</v>
      </c>
      <c r="H13" s="2">
        <f t="shared" si="5"/>
        <v>0.7055999999999998</v>
      </c>
      <c r="I13" s="2">
        <f t="shared" si="6"/>
        <v>0.7</v>
      </c>
      <c r="J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ht="15">
      <c r="A14" s="2">
        <v>0.08</v>
      </c>
      <c r="B14" s="5">
        <v>4</v>
      </c>
      <c r="C14" s="2">
        <f t="shared" si="0"/>
        <v>0.5</v>
      </c>
      <c r="D14" s="2">
        <f t="shared" si="1"/>
        <v>1</v>
      </c>
      <c r="E14" s="1">
        <f t="shared" si="2"/>
        <v>25</v>
      </c>
      <c r="F14" s="2">
        <f t="shared" si="3"/>
        <v>0.07840000000000001</v>
      </c>
      <c r="G14" s="2">
        <f t="shared" si="4"/>
        <v>0.1</v>
      </c>
      <c r="H14" s="2">
        <f t="shared" si="5"/>
        <v>0.784</v>
      </c>
      <c r="I14" s="2">
        <f t="shared" si="6"/>
        <v>0.8854377448471462</v>
      </c>
      <c r="J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15">
      <c r="A15" s="2">
        <v>0.1</v>
      </c>
      <c r="B15" s="5">
        <v>5.8</v>
      </c>
      <c r="C15" s="2">
        <f t="shared" si="0"/>
        <v>0.58</v>
      </c>
      <c r="D15" s="2">
        <f t="shared" si="1"/>
        <v>1.16</v>
      </c>
      <c r="E15" s="1">
        <f t="shared" si="2"/>
        <v>23.2</v>
      </c>
      <c r="F15" s="2">
        <f t="shared" si="3"/>
        <v>0.11368000000000002</v>
      </c>
      <c r="G15" s="2">
        <f t="shared" si="4"/>
        <v>0.13455999999999999</v>
      </c>
      <c r="H15" s="2">
        <f t="shared" si="5"/>
        <v>0.8448275862068968</v>
      </c>
      <c r="I15" s="2">
        <f t="shared" si="6"/>
        <v>1.0662082348209472</v>
      </c>
      <c r="J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15">
      <c r="A16" s="2">
        <v>0.12</v>
      </c>
      <c r="B16" s="5">
        <v>8</v>
      </c>
      <c r="C16" s="2">
        <f t="shared" si="0"/>
        <v>0.6666666666666667</v>
      </c>
      <c r="D16" s="2">
        <f t="shared" si="1"/>
        <v>1.3333333333333335</v>
      </c>
      <c r="E16" s="1">
        <f t="shared" si="2"/>
        <v>22.222222222222225</v>
      </c>
      <c r="F16" s="2">
        <f t="shared" si="3"/>
        <v>0.15680000000000002</v>
      </c>
      <c r="G16" s="2">
        <f t="shared" si="4"/>
        <v>0.1777777777777778</v>
      </c>
      <c r="H16" s="2">
        <f t="shared" si="5"/>
        <v>0.882</v>
      </c>
      <c r="I16" s="2">
        <f t="shared" si="6"/>
        <v>1.2521980673998823</v>
      </c>
      <c r="J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15">
      <c r="A17" s="2">
        <v>0.14</v>
      </c>
      <c r="B17" s="5">
        <v>10.6</v>
      </c>
      <c r="C17" s="2">
        <f t="shared" si="0"/>
        <v>0.7571428571428571</v>
      </c>
      <c r="D17" s="2">
        <f t="shared" si="1"/>
        <v>1.5142857142857142</v>
      </c>
      <c r="E17" s="1">
        <f t="shared" si="2"/>
        <v>21.63265306122449</v>
      </c>
      <c r="F17" s="2">
        <f t="shared" si="3"/>
        <v>0.20776</v>
      </c>
      <c r="G17" s="2">
        <f t="shared" si="4"/>
        <v>0.22930612244897958</v>
      </c>
      <c r="H17" s="2">
        <f t="shared" si="5"/>
        <v>0.9060377358490567</v>
      </c>
      <c r="I17" s="2">
        <f t="shared" si="6"/>
        <v>1.4413882197381802</v>
      </c>
      <c r="J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9" ht="15">
      <c r="A18" s="2">
        <v>0.16</v>
      </c>
      <c r="B18" s="5">
        <v>13.6</v>
      </c>
      <c r="C18" s="2">
        <f t="shared" si="0"/>
        <v>0.85</v>
      </c>
      <c r="D18" s="2">
        <f t="shared" si="1"/>
        <v>1.7</v>
      </c>
      <c r="E18" s="1">
        <f t="shared" si="2"/>
        <v>21.25</v>
      </c>
      <c r="F18" s="2">
        <f t="shared" si="3"/>
        <v>0.2665600000000001</v>
      </c>
      <c r="G18" s="2">
        <f t="shared" si="4"/>
        <v>0.289</v>
      </c>
      <c r="H18" s="2">
        <f t="shared" si="5"/>
        <v>0.9223529411764709</v>
      </c>
      <c r="I18" s="2">
        <f t="shared" si="6"/>
        <v>1.632666530556684</v>
      </c>
    </row>
    <row r="19" spans="1:21" ht="15">
      <c r="A19" s="2">
        <v>0.18</v>
      </c>
      <c r="B19" s="5">
        <v>17</v>
      </c>
      <c r="C19" s="2">
        <f t="shared" si="0"/>
        <v>0.9444444444444444</v>
      </c>
      <c r="D19" s="2">
        <f t="shared" si="1"/>
        <v>1.8888888888888888</v>
      </c>
      <c r="E19" s="1">
        <f t="shared" si="2"/>
        <v>20.98765432098765</v>
      </c>
      <c r="F19" s="2">
        <f t="shared" si="3"/>
        <v>0.33320000000000005</v>
      </c>
      <c r="G19" s="2">
        <f t="shared" si="4"/>
        <v>0.3567901234567901</v>
      </c>
      <c r="H19" s="2">
        <f t="shared" si="5"/>
        <v>0.9338823529411766</v>
      </c>
      <c r="I19" s="2">
        <f t="shared" si="6"/>
        <v>1.8253766734567418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9" ht="15">
      <c r="A20" s="2">
        <v>0.2</v>
      </c>
      <c r="B20" s="5">
        <v>20.7</v>
      </c>
      <c r="C20" s="2">
        <f t="shared" si="0"/>
        <v>1.035</v>
      </c>
      <c r="D20" s="2">
        <f t="shared" si="1"/>
        <v>2.07</v>
      </c>
      <c r="E20" s="1">
        <f t="shared" si="2"/>
        <v>20.7</v>
      </c>
      <c r="F20" s="2">
        <f t="shared" si="3"/>
        <v>0.40572</v>
      </c>
      <c r="G20" s="2">
        <f t="shared" si="4"/>
        <v>0.42848999999999987</v>
      </c>
      <c r="H20" s="2">
        <f t="shared" si="5"/>
        <v>0.9468599033816428</v>
      </c>
      <c r="I20" s="2">
        <f t="shared" si="6"/>
        <v>2.0142492397913423</v>
      </c>
    </row>
    <row r="21" spans="1:9" ht="15">
      <c r="A21" s="2">
        <v>0.22</v>
      </c>
      <c r="B21" s="5">
        <v>24.9</v>
      </c>
      <c r="C21" s="2">
        <f t="shared" si="0"/>
        <v>1.1318181818181818</v>
      </c>
      <c r="D21" s="2">
        <f t="shared" si="1"/>
        <v>2.2636363636363637</v>
      </c>
      <c r="E21" s="1">
        <f t="shared" si="2"/>
        <v>20.578512396694215</v>
      </c>
      <c r="F21" s="2">
        <f t="shared" si="3"/>
        <v>0.48804000000000003</v>
      </c>
      <c r="G21" s="2">
        <f t="shared" si="4"/>
        <v>0.512404958677686</v>
      </c>
      <c r="H21" s="2">
        <f t="shared" si="5"/>
        <v>0.9524497991967872</v>
      </c>
      <c r="I21" s="2">
        <f t="shared" si="6"/>
        <v>2.20916273732833</v>
      </c>
    </row>
    <row r="22" spans="1:9" ht="15">
      <c r="A22" s="2">
        <v>0.24</v>
      </c>
      <c r="B22" s="5">
        <v>29.4</v>
      </c>
      <c r="C22" s="2">
        <f t="shared" si="0"/>
        <v>1.225</v>
      </c>
      <c r="D22" s="2">
        <f t="shared" si="1"/>
        <v>2.45</v>
      </c>
      <c r="E22" s="1">
        <f t="shared" si="2"/>
        <v>20.41666666666667</v>
      </c>
      <c r="F22" s="2">
        <f t="shared" si="3"/>
        <v>0.5762400000000001</v>
      </c>
      <c r="G22" s="2">
        <f t="shared" si="4"/>
        <v>0.6002500000000001</v>
      </c>
      <c r="H22" s="2">
        <f t="shared" si="5"/>
        <v>0.9600000000000001</v>
      </c>
      <c r="I22" s="2">
        <f t="shared" si="6"/>
        <v>2.4004999479275146</v>
      </c>
    </row>
    <row r="23" spans="1:9" ht="15">
      <c r="A23" s="2">
        <v>0.26</v>
      </c>
      <c r="B23" s="5">
        <v>34.2</v>
      </c>
      <c r="C23" s="2">
        <f t="shared" si="0"/>
        <v>1.3153846153846154</v>
      </c>
      <c r="D23" s="2">
        <f t="shared" si="1"/>
        <v>2.6307692307692307</v>
      </c>
      <c r="E23" s="1">
        <f t="shared" si="2"/>
        <v>20.236686390532544</v>
      </c>
      <c r="F23" s="2">
        <f t="shared" si="3"/>
        <v>0.6703200000000001</v>
      </c>
      <c r="G23" s="2">
        <f t="shared" si="4"/>
        <v>0.692094674556213</v>
      </c>
      <c r="H23" s="2">
        <f t="shared" si="5"/>
        <v>0.9685380116959067</v>
      </c>
      <c r="I23" s="2">
        <f t="shared" si="6"/>
        <v>2.5890538812469703</v>
      </c>
    </row>
    <row r="24" spans="1:9" ht="15">
      <c r="A24" s="2">
        <v>0.28</v>
      </c>
      <c r="B24" s="5">
        <v>39.6</v>
      </c>
      <c r="C24" s="2">
        <f t="shared" si="0"/>
        <v>1.4142857142857141</v>
      </c>
      <c r="D24" s="2">
        <f t="shared" si="1"/>
        <v>2.8285714285714283</v>
      </c>
      <c r="E24" s="1">
        <f t="shared" si="2"/>
        <v>20.204081632653057</v>
      </c>
      <c r="F24" s="2">
        <f t="shared" si="3"/>
        <v>0.7761600000000002</v>
      </c>
      <c r="G24" s="2">
        <f t="shared" si="4"/>
        <v>0.8000816326530611</v>
      </c>
      <c r="H24" s="2">
        <f t="shared" si="5"/>
        <v>0.9701010101010105</v>
      </c>
      <c r="I24" s="2">
        <f t="shared" si="6"/>
        <v>2.785964823898536</v>
      </c>
    </row>
    <row r="25" spans="1:9" ht="15">
      <c r="A25" s="2">
        <v>0.3</v>
      </c>
      <c r="B25" s="5">
        <v>45</v>
      </c>
      <c r="C25" s="2">
        <f t="shared" si="0"/>
        <v>1.5</v>
      </c>
      <c r="D25" s="2">
        <f t="shared" si="1"/>
        <v>3</v>
      </c>
      <c r="E25" s="1">
        <f t="shared" si="2"/>
        <v>20</v>
      </c>
      <c r="F25" s="2">
        <f t="shared" si="3"/>
        <v>0.8820000000000001</v>
      </c>
      <c r="G25" s="2">
        <f t="shared" si="4"/>
        <v>0.9</v>
      </c>
      <c r="H25" s="2">
        <f t="shared" si="5"/>
        <v>0.9800000000000001</v>
      </c>
      <c r="I25" s="2">
        <f t="shared" si="6"/>
        <v>2.9698484809834995</v>
      </c>
    </row>
    <row r="26" spans="1:9" ht="15">
      <c r="A26" s="2">
        <v>0.32</v>
      </c>
      <c r="B26" s="5">
        <v>51</v>
      </c>
      <c r="C26" s="2">
        <f t="shared" si="0"/>
        <v>1.59375</v>
      </c>
      <c r="D26" s="2">
        <f t="shared" si="1"/>
        <v>3.1875</v>
      </c>
      <c r="E26" s="1">
        <f t="shared" si="2"/>
        <v>19.921875</v>
      </c>
      <c r="F26" s="2">
        <f t="shared" si="3"/>
        <v>0.9996000000000002</v>
      </c>
      <c r="G26" s="2">
        <f t="shared" si="4"/>
        <v>1.016015625</v>
      </c>
      <c r="H26" s="2">
        <f t="shared" si="5"/>
        <v>0.983843137254902</v>
      </c>
      <c r="I26" s="2">
        <f t="shared" si="6"/>
        <v>3.1616451413781403</v>
      </c>
    </row>
    <row r="27" spans="1:9" ht="15">
      <c r="A27" s="2">
        <v>0.34</v>
      </c>
      <c r="B27" s="5">
        <v>57.7</v>
      </c>
      <c r="C27" s="2">
        <f t="shared" si="0"/>
        <v>1.6970588235294115</v>
      </c>
      <c r="D27" s="2">
        <f t="shared" si="1"/>
        <v>3.394117647058823</v>
      </c>
      <c r="E27" s="1">
        <f t="shared" si="2"/>
        <v>19.965397923875425</v>
      </c>
      <c r="F27" s="2">
        <f t="shared" si="3"/>
        <v>1.1309200000000001</v>
      </c>
      <c r="G27" s="2">
        <f t="shared" si="4"/>
        <v>1.1520034602076121</v>
      </c>
      <c r="H27" s="2">
        <f t="shared" si="5"/>
        <v>0.9816984402079727</v>
      </c>
      <c r="I27" s="2">
        <f t="shared" si="6"/>
        <v>3.362915401850008</v>
      </c>
    </row>
    <row r="28" spans="1:9" ht="15">
      <c r="A28" s="2">
        <v>0.36</v>
      </c>
      <c r="B28" s="5">
        <v>64</v>
      </c>
      <c r="C28" s="2">
        <f t="shared" si="0"/>
        <v>1.7777777777777777</v>
      </c>
      <c r="D28" s="2">
        <f t="shared" si="1"/>
        <v>3.5555555555555554</v>
      </c>
      <c r="E28" s="1">
        <f t="shared" si="2"/>
        <v>19.753086419753085</v>
      </c>
      <c r="F28" s="2">
        <f t="shared" si="3"/>
        <v>1.2544000000000002</v>
      </c>
      <c r="G28" s="2">
        <f t="shared" si="4"/>
        <v>1.2641975308641975</v>
      </c>
      <c r="H28" s="2">
        <f t="shared" si="5"/>
        <v>0.9922500000000002</v>
      </c>
      <c r="I28" s="2">
        <f t="shared" si="6"/>
        <v>3.541750979388585</v>
      </c>
    </row>
    <row r="29" spans="1:9" ht="15">
      <c r="A29" s="2">
        <v>0.38</v>
      </c>
      <c r="B29" s="5">
        <v>71.6</v>
      </c>
      <c r="C29" s="2">
        <f t="shared" si="0"/>
        <v>1.8842105263157893</v>
      </c>
      <c r="D29" s="2">
        <f t="shared" si="1"/>
        <v>3.7684210526315787</v>
      </c>
      <c r="E29" s="1">
        <f t="shared" si="2"/>
        <v>19.833795013850413</v>
      </c>
      <c r="F29" s="2">
        <f t="shared" si="3"/>
        <v>1.40336</v>
      </c>
      <c r="G29" s="2">
        <f t="shared" si="4"/>
        <v>1.4200997229916896</v>
      </c>
      <c r="H29" s="2">
        <f t="shared" si="5"/>
        <v>0.9882122905027934</v>
      </c>
      <c r="I29" s="2">
        <f t="shared" si="6"/>
        <v>3.7461446848727027</v>
      </c>
    </row>
    <row r="30" spans="1:9" ht="15">
      <c r="A30" s="2">
        <v>0.4</v>
      </c>
      <c r="B30" s="5">
        <v>78.7</v>
      </c>
      <c r="C30" s="2">
        <f t="shared" si="0"/>
        <v>1.9675</v>
      </c>
      <c r="D30" s="2">
        <f t="shared" si="1"/>
        <v>3.935</v>
      </c>
      <c r="E30" s="1">
        <f t="shared" si="2"/>
        <v>19.675</v>
      </c>
      <c r="F30" s="2">
        <f t="shared" si="3"/>
        <v>1.5425200000000001</v>
      </c>
      <c r="G30" s="2">
        <f t="shared" si="4"/>
        <v>1.5484225</v>
      </c>
      <c r="H30" s="2">
        <f t="shared" si="5"/>
        <v>0.9961880559085134</v>
      </c>
      <c r="I30" s="2">
        <f t="shared" si="6"/>
        <v>3.9274928389495507</v>
      </c>
    </row>
    <row r="31" spans="1:9" ht="15">
      <c r="A31" s="2">
        <v>0.42</v>
      </c>
      <c r="B31" s="5">
        <v>85.4</v>
      </c>
      <c r="C31" s="2">
        <f t="shared" si="0"/>
        <v>2.033333333333333</v>
      </c>
      <c r="D31" s="2">
        <f t="shared" si="1"/>
        <v>4.066666666666666</v>
      </c>
      <c r="E31" s="1">
        <f t="shared" si="2"/>
        <v>19.365079365079364</v>
      </c>
      <c r="F31" s="2">
        <f t="shared" si="3"/>
        <v>1.6738400000000004</v>
      </c>
      <c r="G31" s="2">
        <f t="shared" si="4"/>
        <v>1.6537777777777776</v>
      </c>
      <c r="H31" s="2">
        <f t="shared" si="5"/>
        <v>1.012131147540984</v>
      </c>
      <c r="I31" s="2">
        <f t="shared" si="6"/>
        <v>4.0912589749366886</v>
      </c>
    </row>
    <row r="32" spans="2:8" ht="15">
      <c r="B32" s="3"/>
      <c r="C32" s="2"/>
      <c r="D32" s="2"/>
      <c r="E32" s="1"/>
      <c r="F32" s="2"/>
      <c r="G32" s="2"/>
      <c r="H32" s="2"/>
    </row>
    <row r="33" spans="2:8" ht="15">
      <c r="B33" s="3"/>
      <c r="C33" s="2"/>
      <c r="D33" s="2"/>
      <c r="E33" s="1"/>
      <c r="F33" s="2"/>
      <c r="G33" s="2"/>
      <c r="H33" s="2"/>
    </row>
    <row r="40" spans="1:23" ht="15">
      <c r="A40" t="s">
        <v>4</v>
      </c>
      <c r="B40">
        <v>0</v>
      </c>
      <c r="C40">
        <v>0.02</v>
      </c>
      <c r="D40">
        <v>0.04</v>
      </c>
      <c r="E40">
        <v>0.06</v>
      </c>
      <c r="F40">
        <v>0.08</v>
      </c>
      <c r="G40">
        <v>0.1</v>
      </c>
      <c r="H40">
        <v>0.12</v>
      </c>
      <c r="I40">
        <v>0.14</v>
      </c>
      <c r="J40">
        <v>0.16</v>
      </c>
      <c r="K40">
        <v>0.18</v>
      </c>
      <c r="L40">
        <v>0.2</v>
      </c>
      <c r="M40">
        <v>0.22</v>
      </c>
      <c r="N40">
        <v>0.24</v>
      </c>
      <c r="O40">
        <v>0.26</v>
      </c>
      <c r="P40">
        <v>0.28</v>
      </c>
      <c r="Q40">
        <v>0.3</v>
      </c>
      <c r="R40">
        <v>0.32</v>
      </c>
      <c r="S40">
        <v>0.34</v>
      </c>
      <c r="T40">
        <v>0.36</v>
      </c>
      <c r="U40">
        <v>0.38</v>
      </c>
      <c r="V40">
        <v>0.4</v>
      </c>
      <c r="W40">
        <v>0.42</v>
      </c>
    </row>
    <row r="41" spans="1:23" ht="15">
      <c r="A41" t="s">
        <v>5</v>
      </c>
      <c r="B41">
        <v>0</v>
      </c>
      <c r="C41">
        <f>B11</f>
        <v>0.5</v>
      </c>
      <c r="D41">
        <f>B12</f>
        <v>1.4</v>
      </c>
      <c r="E41">
        <f>B13</f>
        <v>2.5</v>
      </c>
      <c r="F41">
        <f>B14</f>
        <v>4</v>
      </c>
      <c r="G41">
        <f>B15</f>
        <v>5.8</v>
      </c>
      <c r="H41">
        <f>B16</f>
        <v>8</v>
      </c>
      <c r="I41">
        <f>B17</f>
        <v>10.6</v>
      </c>
      <c r="J41">
        <f>B18</f>
        <v>13.6</v>
      </c>
      <c r="K41">
        <f>B19</f>
        <v>17</v>
      </c>
      <c r="L41">
        <f>B20</f>
        <v>20.7</v>
      </c>
      <c r="M41">
        <f>B21</f>
        <v>24.9</v>
      </c>
      <c r="N41">
        <f>B22</f>
        <v>29.4</v>
      </c>
      <c r="O41">
        <f>B23</f>
        <v>34.2</v>
      </c>
      <c r="P41">
        <f>B24</f>
        <v>39.6</v>
      </c>
      <c r="Q41">
        <f>B25</f>
        <v>45</v>
      </c>
      <c r="R41">
        <f>B26</f>
        <v>51</v>
      </c>
      <c r="S41">
        <f>B27</f>
        <v>57.7</v>
      </c>
      <c r="T41">
        <f>B28</f>
        <v>64</v>
      </c>
      <c r="U41">
        <f>B29</f>
        <v>71.6</v>
      </c>
      <c r="V41">
        <f>B30</f>
        <v>78.7</v>
      </c>
      <c r="W41">
        <f>B31</f>
        <v>85.4</v>
      </c>
    </row>
    <row r="42" spans="1:25" ht="15">
      <c r="A42" t="s">
        <v>6</v>
      </c>
      <c r="C42" s="2">
        <f>C41/C40/100</f>
        <v>0.25</v>
      </c>
      <c r="D42" s="2">
        <f>D41/D40/100</f>
        <v>0.35</v>
      </c>
      <c r="E42" s="2">
        <f>E41/E40/100</f>
        <v>0.41666666666666674</v>
      </c>
      <c r="F42" s="2">
        <f>F41/F40/100</f>
        <v>0.5</v>
      </c>
      <c r="G42" s="2">
        <f aca="true" t="shared" si="7" ref="G42:P42">G41/G40/100</f>
        <v>0.58</v>
      </c>
      <c r="H42" s="2">
        <f t="shared" si="7"/>
        <v>0.6666666666666667</v>
      </c>
      <c r="I42" s="2">
        <f t="shared" si="7"/>
        <v>0.7571428571428571</v>
      </c>
      <c r="J42" s="2">
        <f t="shared" si="7"/>
        <v>0.85</v>
      </c>
      <c r="K42" s="2">
        <f t="shared" si="7"/>
        <v>0.9444444444444444</v>
      </c>
      <c r="L42" s="2">
        <f t="shared" si="7"/>
        <v>1.035</v>
      </c>
      <c r="M42" s="2">
        <f t="shared" si="7"/>
        <v>1.1318181818181818</v>
      </c>
      <c r="N42" s="2">
        <f t="shared" si="7"/>
        <v>1.225</v>
      </c>
      <c r="O42" s="2">
        <f t="shared" si="7"/>
        <v>1.3153846153846154</v>
      </c>
      <c r="P42" s="2">
        <f t="shared" si="7"/>
        <v>1.4142857142857141</v>
      </c>
      <c r="Q42" s="2">
        <f>Q41/Q40/100</f>
        <v>1.5</v>
      </c>
      <c r="R42" s="2">
        <f aca="true" t="shared" si="8" ref="R42:W42">R41/R40/100</f>
        <v>1.59375</v>
      </c>
      <c r="S42" s="2">
        <f t="shared" si="8"/>
        <v>1.6970588235294115</v>
      </c>
      <c r="T42" s="2">
        <f t="shared" si="8"/>
        <v>1.7777777777777777</v>
      </c>
      <c r="U42" s="2">
        <f t="shared" si="8"/>
        <v>1.8842105263157893</v>
      </c>
      <c r="V42" s="2">
        <f t="shared" si="8"/>
        <v>1.9675</v>
      </c>
      <c r="W42" s="2">
        <f t="shared" si="8"/>
        <v>2.033333333333333</v>
      </c>
      <c r="X42" s="2"/>
      <c r="Y42" s="2"/>
    </row>
    <row r="43" spans="1:25" ht="15">
      <c r="A43" t="s">
        <v>22</v>
      </c>
      <c r="C43" s="2">
        <f>C41/C40/50</f>
        <v>0.5</v>
      </c>
      <c r="D43" s="2">
        <f>D41/D40/50</f>
        <v>0.7</v>
      </c>
      <c r="E43" s="2">
        <f aca="true" t="shared" si="9" ref="E43:W43">E41/E40/50</f>
        <v>0.8333333333333335</v>
      </c>
      <c r="F43" s="2">
        <f t="shared" si="9"/>
        <v>1</v>
      </c>
      <c r="G43" s="2">
        <f t="shared" si="9"/>
        <v>1.16</v>
      </c>
      <c r="H43" s="2">
        <f t="shared" si="9"/>
        <v>1.3333333333333335</v>
      </c>
      <c r="I43" s="2">
        <f t="shared" si="9"/>
        <v>1.5142857142857142</v>
      </c>
      <c r="J43" s="2">
        <f t="shared" si="9"/>
        <v>1.7</v>
      </c>
      <c r="K43" s="2">
        <f t="shared" si="9"/>
        <v>1.8888888888888888</v>
      </c>
      <c r="L43" s="2">
        <f t="shared" si="9"/>
        <v>2.07</v>
      </c>
      <c r="M43" s="2">
        <f t="shared" si="9"/>
        <v>2.2636363636363637</v>
      </c>
      <c r="N43" s="2">
        <f t="shared" si="9"/>
        <v>2.45</v>
      </c>
      <c r="O43" s="2">
        <f t="shared" si="9"/>
        <v>2.6307692307692307</v>
      </c>
      <c r="P43" s="2">
        <f t="shared" si="9"/>
        <v>2.8285714285714283</v>
      </c>
      <c r="Q43" s="2">
        <f t="shared" si="9"/>
        <v>3</v>
      </c>
      <c r="R43" s="2">
        <f t="shared" si="9"/>
        <v>3.1875</v>
      </c>
      <c r="S43" s="2">
        <f t="shared" si="9"/>
        <v>3.394117647058823</v>
      </c>
      <c r="T43" s="2">
        <f t="shared" si="9"/>
        <v>3.5555555555555554</v>
      </c>
      <c r="U43" s="2">
        <f t="shared" si="9"/>
        <v>3.7684210526315787</v>
      </c>
      <c r="V43" s="2">
        <f t="shared" si="9"/>
        <v>3.935</v>
      </c>
      <c r="W43" s="2">
        <f t="shared" si="9"/>
        <v>4.066666666666666</v>
      </c>
      <c r="X43" s="2"/>
      <c r="Y43" s="2"/>
    </row>
    <row r="44" spans="1:25" ht="15">
      <c r="A44" t="s">
        <v>7</v>
      </c>
      <c r="C44" s="1">
        <f>C43*C43/C41*100</f>
        <v>50</v>
      </c>
      <c r="D44" s="1">
        <f aca="true" t="shared" si="10" ref="D44:W44">D43*D43/D41*100</f>
        <v>35</v>
      </c>
      <c r="E44" s="1">
        <f t="shared" si="10"/>
        <v>27.777777777777786</v>
      </c>
      <c r="F44" s="1">
        <f t="shared" si="10"/>
        <v>25</v>
      </c>
      <c r="G44" s="1">
        <f t="shared" si="10"/>
        <v>23.2</v>
      </c>
      <c r="H44" s="1">
        <f t="shared" si="10"/>
        <v>22.222222222222225</v>
      </c>
      <c r="I44" s="1">
        <f t="shared" si="10"/>
        <v>21.63265306122449</v>
      </c>
      <c r="J44" s="1">
        <f t="shared" si="10"/>
        <v>21.25</v>
      </c>
      <c r="K44" s="1">
        <f t="shared" si="10"/>
        <v>20.98765432098765</v>
      </c>
      <c r="L44" s="1">
        <f t="shared" si="10"/>
        <v>20.7</v>
      </c>
      <c r="M44" s="1">
        <f t="shared" si="10"/>
        <v>20.578512396694215</v>
      </c>
      <c r="N44" s="1">
        <f t="shared" si="10"/>
        <v>20.41666666666667</v>
      </c>
      <c r="O44" s="1">
        <f t="shared" si="10"/>
        <v>20.236686390532544</v>
      </c>
      <c r="P44" s="1">
        <f t="shared" si="10"/>
        <v>20.204081632653057</v>
      </c>
      <c r="Q44" s="1">
        <f t="shared" si="10"/>
        <v>20</v>
      </c>
      <c r="R44" s="1">
        <f t="shared" si="10"/>
        <v>19.921875</v>
      </c>
      <c r="S44" s="1">
        <f t="shared" si="10"/>
        <v>19.965397923875425</v>
      </c>
      <c r="T44" s="1">
        <f t="shared" si="10"/>
        <v>19.753086419753085</v>
      </c>
      <c r="U44" s="1">
        <f t="shared" si="10"/>
        <v>19.833795013850413</v>
      </c>
      <c r="V44" s="1">
        <f t="shared" si="10"/>
        <v>19.675</v>
      </c>
      <c r="W44" s="1">
        <f t="shared" si="10"/>
        <v>19.365079365079364</v>
      </c>
      <c r="X44" s="1"/>
      <c r="Y44" s="1"/>
    </row>
    <row r="45" spans="1:25" ht="15">
      <c r="A45" t="s">
        <v>8</v>
      </c>
      <c r="C45" s="2">
        <f aca="true" t="shared" si="11" ref="C45:H45">$F$5*9.8*C41/100/1000</f>
        <v>0.009800000000000001</v>
      </c>
      <c r="D45" s="2">
        <f t="shared" si="11"/>
        <v>0.027440000000000003</v>
      </c>
      <c r="E45" s="2">
        <f t="shared" si="11"/>
        <v>0.04900000000000001</v>
      </c>
      <c r="F45" s="2">
        <f t="shared" si="11"/>
        <v>0.07840000000000001</v>
      </c>
      <c r="G45" s="2">
        <f t="shared" si="11"/>
        <v>0.11368000000000002</v>
      </c>
      <c r="H45" s="2">
        <f t="shared" si="11"/>
        <v>0.15680000000000002</v>
      </c>
      <c r="I45" s="2">
        <f aca="true" t="shared" si="12" ref="I45:Q45">0.2*9.8*I41/100</f>
        <v>0.20776</v>
      </c>
      <c r="J45" s="2">
        <f t="shared" si="12"/>
        <v>0.26656</v>
      </c>
      <c r="K45" s="2">
        <f t="shared" si="12"/>
        <v>0.3332</v>
      </c>
      <c r="L45" s="2">
        <f t="shared" si="12"/>
        <v>0.40572</v>
      </c>
      <c r="M45" s="2">
        <f t="shared" si="12"/>
        <v>0.48804000000000003</v>
      </c>
      <c r="N45" s="2">
        <f t="shared" si="12"/>
        <v>0.57624</v>
      </c>
      <c r="O45" s="2">
        <f t="shared" si="12"/>
        <v>0.6703200000000001</v>
      </c>
      <c r="P45" s="2">
        <f t="shared" si="12"/>
        <v>0.7761600000000002</v>
      </c>
      <c r="Q45" s="2">
        <f t="shared" si="12"/>
        <v>0.882</v>
      </c>
      <c r="R45" s="2">
        <f aca="true" t="shared" si="13" ref="R45:W45">0.2*9.8*R41/100</f>
        <v>0.9996</v>
      </c>
      <c r="S45" s="2">
        <f t="shared" si="13"/>
        <v>1.1309200000000001</v>
      </c>
      <c r="T45" s="2">
        <f t="shared" si="13"/>
        <v>1.2544000000000002</v>
      </c>
      <c r="U45" s="2">
        <f t="shared" si="13"/>
        <v>1.4033600000000002</v>
      </c>
      <c r="V45" s="2">
        <f t="shared" si="13"/>
        <v>1.5425200000000001</v>
      </c>
      <c r="W45" s="2">
        <f t="shared" si="13"/>
        <v>1.6738400000000002</v>
      </c>
      <c r="X45" s="2"/>
      <c r="Y45" s="2"/>
    </row>
    <row r="46" spans="1:25" ht="15">
      <c r="A46" t="s">
        <v>9</v>
      </c>
      <c r="C46" s="2">
        <f>$F$5*C43*C43/1000</f>
        <v>0.05</v>
      </c>
      <c r="D46" s="2">
        <f>$F$5*D43*D43/1000</f>
        <v>0.098</v>
      </c>
      <c r="E46" s="2">
        <f>$F$5*E43*E43/1000</f>
        <v>0.13888888888888895</v>
      </c>
      <c r="F46" s="2">
        <f>$F$5*F43*F43/1000</f>
        <v>0.2</v>
      </c>
      <c r="G46" s="2">
        <f>$F$5*G43*G43/1000</f>
        <v>0.26911999999999997</v>
      </c>
      <c r="H46" s="2">
        <f aca="true" t="shared" si="14" ref="H46:W46">0.2*H43*H43</f>
        <v>0.3555555555555557</v>
      </c>
      <c r="I46" s="2">
        <f t="shared" si="14"/>
        <v>0.4586122448979592</v>
      </c>
      <c r="J46" s="2">
        <f t="shared" si="14"/>
        <v>0.5780000000000001</v>
      </c>
      <c r="K46" s="2">
        <f t="shared" si="14"/>
        <v>0.7135802469135802</v>
      </c>
      <c r="L46" s="2">
        <f t="shared" si="14"/>
        <v>0.8569799999999999</v>
      </c>
      <c r="M46" s="2">
        <f t="shared" si="14"/>
        <v>1.024809917355372</v>
      </c>
      <c r="N46" s="2">
        <f t="shared" si="14"/>
        <v>1.2005000000000001</v>
      </c>
      <c r="O46" s="2">
        <f t="shared" si="14"/>
        <v>1.3841893491124262</v>
      </c>
      <c r="P46" s="2">
        <f t="shared" si="14"/>
        <v>1.6001632653061224</v>
      </c>
      <c r="Q46" s="2">
        <f t="shared" si="14"/>
        <v>1.8000000000000003</v>
      </c>
      <c r="R46" s="2">
        <f t="shared" si="14"/>
        <v>2.03203125</v>
      </c>
      <c r="S46" s="2">
        <f t="shared" si="14"/>
        <v>2.3040069204152243</v>
      </c>
      <c r="T46" s="2">
        <f t="shared" si="14"/>
        <v>2.528395061728395</v>
      </c>
      <c r="U46" s="2">
        <f t="shared" si="14"/>
        <v>2.8401994459833793</v>
      </c>
      <c r="V46" s="2">
        <f t="shared" si="14"/>
        <v>3.096845</v>
      </c>
      <c r="W46" s="2">
        <f t="shared" si="14"/>
        <v>3.3075555555555556</v>
      </c>
      <c r="X46" s="2"/>
      <c r="Y46" s="2"/>
    </row>
    <row r="47" spans="1:25" ht="15">
      <c r="A47" t="s">
        <v>20</v>
      </c>
      <c r="C47" s="2">
        <f>C45/C46</f>
        <v>0.196</v>
      </c>
      <c r="D47" s="2">
        <f aca="true" t="shared" si="15" ref="D47:W47">D45/D46</f>
        <v>0.28</v>
      </c>
      <c r="E47" s="2">
        <f t="shared" si="15"/>
        <v>0.3527999999999999</v>
      </c>
      <c r="F47" s="2">
        <f t="shared" si="15"/>
        <v>0.392</v>
      </c>
      <c r="G47" s="2">
        <f t="shared" si="15"/>
        <v>0.4224137931034484</v>
      </c>
      <c r="H47" s="2">
        <f t="shared" si="15"/>
        <v>0.4409999999999999</v>
      </c>
      <c r="I47" s="2">
        <f t="shared" si="15"/>
        <v>0.4530188679245283</v>
      </c>
      <c r="J47" s="2">
        <f t="shared" si="15"/>
        <v>0.4611764705882353</v>
      </c>
      <c r="K47" s="2">
        <f t="shared" si="15"/>
        <v>0.46694117647058825</v>
      </c>
      <c r="L47" s="2">
        <f t="shared" si="15"/>
        <v>0.47342995169082136</v>
      </c>
      <c r="M47" s="2">
        <f t="shared" si="15"/>
        <v>0.4762248995983936</v>
      </c>
      <c r="N47" s="2">
        <f t="shared" si="15"/>
        <v>0.4799999999999999</v>
      </c>
      <c r="O47" s="2">
        <f t="shared" si="15"/>
        <v>0.48426900584795324</v>
      </c>
      <c r="P47" s="2">
        <f t="shared" si="15"/>
        <v>0.4850505050505052</v>
      </c>
      <c r="Q47" s="2">
        <f t="shared" si="15"/>
        <v>0.48999999999999994</v>
      </c>
      <c r="R47" s="2">
        <f t="shared" si="15"/>
        <v>0.49192156862745096</v>
      </c>
      <c r="S47" s="2">
        <f t="shared" si="15"/>
        <v>0.49084922010398635</v>
      </c>
      <c r="T47" s="2">
        <f t="shared" si="15"/>
        <v>0.4961250000000001</v>
      </c>
      <c r="U47" s="2">
        <f t="shared" si="15"/>
        <v>0.49410614525139673</v>
      </c>
      <c r="V47" s="2">
        <f t="shared" si="15"/>
        <v>0.4980940279542567</v>
      </c>
      <c r="W47" s="2">
        <f t="shared" si="15"/>
        <v>0.5060655737704919</v>
      </c>
      <c r="X47" s="2"/>
      <c r="Y47" s="2"/>
    </row>
    <row r="49" spans="1:25" ht="15">
      <c r="A49" t="s">
        <v>10</v>
      </c>
      <c r="C49" s="1">
        <f>C43/C40</f>
        <v>25</v>
      </c>
      <c r="D49" s="1">
        <f>D43/D40</f>
        <v>17.5</v>
      </c>
      <c r="E49" s="1">
        <f>E43/E40</f>
        <v>13.888888888888891</v>
      </c>
      <c r="F49" s="1">
        <f aca="true" t="shared" si="16" ref="F49:W49">F43/F40</f>
        <v>12.5</v>
      </c>
      <c r="G49" s="1">
        <f t="shared" si="16"/>
        <v>11.599999999999998</v>
      </c>
      <c r="H49" s="1">
        <f t="shared" si="16"/>
        <v>11.111111111111112</v>
      </c>
      <c r="I49" s="1">
        <f t="shared" si="16"/>
        <v>10.816326530612244</v>
      </c>
      <c r="J49" s="1">
        <f t="shared" si="16"/>
        <v>10.625</v>
      </c>
      <c r="K49" s="1">
        <f t="shared" si="16"/>
        <v>10.493827160493828</v>
      </c>
      <c r="L49" s="1">
        <f t="shared" si="16"/>
        <v>10.349999999999998</v>
      </c>
      <c r="M49" s="1">
        <f t="shared" si="16"/>
        <v>10.289256198347108</v>
      </c>
      <c r="N49" s="1">
        <f t="shared" si="16"/>
        <v>10.208333333333334</v>
      </c>
      <c r="O49" s="1">
        <f t="shared" si="16"/>
        <v>10.118343195266272</v>
      </c>
      <c r="P49" s="1">
        <f t="shared" si="16"/>
        <v>10.102040816326529</v>
      </c>
      <c r="Q49" s="1">
        <f t="shared" si="16"/>
        <v>10</v>
      </c>
      <c r="R49" s="1">
        <f t="shared" si="16"/>
        <v>9.9609375</v>
      </c>
      <c r="S49" s="1">
        <f t="shared" si="16"/>
        <v>9.982698961937714</v>
      </c>
      <c r="T49" s="1">
        <f t="shared" si="16"/>
        <v>9.876543209876543</v>
      </c>
      <c r="U49" s="1">
        <f t="shared" si="16"/>
        <v>9.916897506925206</v>
      </c>
      <c r="V49" s="1">
        <f t="shared" si="16"/>
        <v>9.8375</v>
      </c>
      <c r="W49" s="1">
        <f t="shared" si="16"/>
        <v>9.682539682539682</v>
      </c>
      <c r="X49" s="1"/>
      <c r="Y49" s="1"/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Y49"/>
  <sheetViews>
    <sheetView zoomScalePageLayoutView="0" workbookViewId="0" topLeftCell="A1">
      <selection activeCell="G11" sqref="G11"/>
    </sheetView>
  </sheetViews>
  <sheetFormatPr defaultColWidth="11.421875" defaultRowHeight="15"/>
  <sheetData>
    <row r="2" spans="1:5" ht="15">
      <c r="A2" t="s">
        <v>11</v>
      </c>
      <c r="C2" t="s">
        <v>12</v>
      </c>
      <c r="E2" t="s">
        <v>13</v>
      </c>
    </row>
    <row r="4" ht="15">
      <c r="E4" t="s">
        <v>23</v>
      </c>
    </row>
    <row r="5" spans="5:7" ht="15">
      <c r="E5" t="s">
        <v>21</v>
      </c>
      <c r="F5" s="3">
        <v>200</v>
      </c>
      <c r="G5" t="s">
        <v>24</v>
      </c>
    </row>
    <row r="6" ht="15">
      <c r="B6" t="s">
        <v>25</v>
      </c>
    </row>
    <row r="8" spans="1:9" ht="15">
      <c r="A8" t="s">
        <v>0</v>
      </c>
      <c r="B8" t="s">
        <v>1</v>
      </c>
      <c r="C8" t="s">
        <v>2</v>
      </c>
      <c r="D8" t="s">
        <v>14</v>
      </c>
      <c r="E8" t="s">
        <v>15</v>
      </c>
      <c r="F8" t="s">
        <v>17</v>
      </c>
      <c r="G8" t="s">
        <v>30</v>
      </c>
      <c r="H8" t="s">
        <v>20</v>
      </c>
      <c r="I8" t="s">
        <v>26</v>
      </c>
    </row>
    <row r="9" spans="3:9" ht="15">
      <c r="C9" t="s">
        <v>3</v>
      </c>
      <c r="D9" t="s">
        <v>3</v>
      </c>
      <c r="E9" t="s">
        <v>16</v>
      </c>
      <c r="F9" t="s">
        <v>18</v>
      </c>
      <c r="G9" t="s">
        <v>19</v>
      </c>
      <c r="I9" t="s">
        <v>27</v>
      </c>
    </row>
    <row r="10" spans="1:4" ht="15">
      <c r="A10" s="2">
        <v>0</v>
      </c>
      <c r="B10" s="5">
        <v>0</v>
      </c>
      <c r="C10" s="2">
        <v>0</v>
      </c>
      <c r="D10" s="2">
        <v>0</v>
      </c>
    </row>
    <row r="11" spans="1:9" ht="15">
      <c r="A11" s="2">
        <v>0.02</v>
      </c>
      <c r="B11" s="5">
        <v>0.4</v>
      </c>
      <c r="C11" s="2">
        <f>B11/A11/100</f>
        <v>0.2</v>
      </c>
      <c r="D11" s="2">
        <f>2*B11/A11/100</f>
        <v>0.4</v>
      </c>
      <c r="E11" s="1">
        <f>D11*D11/B11*100</f>
        <v>40.00000000000001</v>
      </c>
      <c r="F11" s="2">
        <f>$F$5*9.8*B11/100/1000</f>
        <v>0.007840000000000001</v>
      </c>
      <c r="G11" s="2">
        <f>0.5*$F$5*D11*D11/1000</f>
        <v>0.016</v>
      </c>
      <c r="H11" s="2">
        <f>F11/G11</f>
        <v>0.4900000000000001</v>
      </c>
      <c r="I11" s="2">
        <f>SQRT(2*9.8*B11/100)</f>
        <v>0.28</v>
      </c>
    </row>
    <row r="12" spans="1:21" ht="15">
      <c r="A12" s="2">
        <v>0.04</v>
      </c>
      <c r="B12" s="5">
        <v>1.1</v>
      </c>
      <c r="C12" s="2">
        <f aca="true" t="shared" si="0" ref="C12:C32">B12/A12/100</f>
        <v>0.275</v>
      </c>
      <c r="D12" s="2">
        <f aca="true" t="shared" si="1" ref="D12:D32">2*B12/A12/100</f>
        <v>0.55</v>
      </c>
      <c r="E12" s="1">
        <f aca="true" t="shared" si="2" ref="E12:E32">D12*D12/B12*100</f>
        <v>27.500000000000004</v>
      </c>
      <c r="F12" s="2">
        <f aca="true" t="shared" si="3" ref="F12:F32">$F$5*9.8*B12/100/1000</f>
        <v>0.021560000000000006</v>
      </c>
      <c r="G12" s="2">
        <f aca="true" t="shared" si="4" ref="G12:G32">0.5*$F$5*D12*D12/1000</f>
        <v>0.030250000000000006</v>
      </c>
      <c r="H12" s="2">
        <f aca="true" t="shared" si="5" ref="H12:H32">F12/G12</f>
        <v>0.7127272727272728</v>
      </c>
      <c r="I12" s="2">
        <f aca="true" t="shared" si="6" ref="I12:I32">SQRT(2*9.8*B12/100)</f>
        <v>0.464327470649756</v>
      </c>
      <c r="J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ht="15">
      <c r="A13" s="2">
        <v>0.06</v>
      </c>
      <c r="B13" s="5">
        <v>2.1</v>
      </c>
      <c r="C13" s="2">
        <f t="shared" si="0"/>
        <v>0.35</v>
      </c>
      <c r="D13" s="2">
        <f t="shared" si="1"/>
        <v>0.7</v>
      </c>
      <c r="E13" s="1">
        <f t="shared" si="2"/>
        <v>23.33333333333333</v>
      </c>
      <c r="F13" s="2">
        <f t="shared" si="3"/>
        <v>0.04116000000000001</v>
      </c>
      <c r="G13" s="2">
        <f t="shared" si="4"/>
        <v>0.049</v>
      </c>
      <c r="H13" s="2">
        <f t="shared" si="5"/>
        <v>0.8400000000000002</v>
      </c>
      <c r="I13" s="2">
        <f t="shared" si="6"/>
        <v>0.6415605972938176</v>
      </c>
      <c r="J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ht="15">
      <c r="A14" s="2">
        <v>0.08</v>
      </c>
      <c r="B14" s="5">
        <v>3.4</v>
      </c>
      <c r="C14" s="2">
        <f t="shared" si="0"/>
        <v>0.425</v>
      </c>
      <c r="D14" s="2">
        <f t="shared" si="1"/>
        <v>0.85</v>
      </c>
      <c r="E14" s="1">
        <f t="shared" si="2"/>
        <v>21.25</v>
      </c>
      <c r="F14" s="2">
        <f t="shared" si="3"/>
        <v>0.06664000000000002</v>
      </c>
      <c r="G14" s="2">
        <f t="shared" si="4"/>
        <v>0.07225</v>
      </c>
      <c r="H14" s="2">
        <f t="shared" si="5"/>
        <v>0.9223529411764709</v>
      </c>
      <c r="I14" s="2">
        <f t="shared" si="6"/>
        <v>0.816333265278342</v>
      </c>
      <c r="J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15">
      <c r="A15" s="2">
        <v>0.1</v>
      </c>
      <c r="B15" s="5">
        <v>5.1</v>
      </c>
      <c r="C15" s="2">
        <f t="shared" si="0"/>
        <v>0.5099999999999999</v>
      </c>
      <c r="D15" s="2">
        <f t="shared" si="1"/>
        <v>1.0199999999999998</v>
      </c>
      <c r="E15" s="1">
        <f t="shared" si="2"/>
        <v>20.39999999999999</v>
      </c>
      <c r="F15" s="2">
        <f t="shared" si="3"/>
        <v>0.09996</v>
      </c>
      <c r="G15" s="2">
        <f t="shared" si="4"/>
        <v>0.10403999999999997</v>
      </c>
      <c r="H15" s="2">
        <f t="shared" si="5"/>
        <v>0.9607843137254904</v>
      </c>
      <c r="I15" s="2">
        <f t="shared" si="6"/>
        <v>0.999799979995999</v>
      </c>
      <c r="J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15">
      <c r="A16" s="2">
        <v>0.12</v>
      </c>
      <c r="B16" s="5">
        <v>6.3</v>
      </c>
      <c r="C16" s="2">
        <f t="shared" si="0"/>
        <v>0.525</v>
      </c>
      <c r="D16" s="2">
        <f t="shared" si="1"/>
        <v>1.05</v>
      </c>
      <c r="E16" s="1">
        <f t="shared" si="2"/>
        <v>17.5</v>
      </c>
      <c r="F16" s="2">
        <f t="shared" si="3"/>
        <v>0.12348000000000002</v>
      </c>
      <c r="G16" s="2">
        <f t="shared" si="4"/>
        <v>0.11025</v>
      </c>
      <c r="H16" s="2">
        <f t="shared" si="5"/>
        <v>1.12</v>
      </c>
      <c r="I16" s="2">
        <f t="shared" si="6"/>
        <v>1.1112155506471282</v>
      </c>
      <c r="J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15">
      <c r="A17" s="2">
        <v>0.14</v>
      </c>
      <c r="B17" s="5">
        <v>9.7</v>
      </c>
      <c r="C17" s="2">
        <f t="shared" si="0"/>
        <v>0.6928571428571427</v>
      </c>
      <c r="D17" s="2">
        <f t="shared" si="1"/>
        <v>1.3857142857142855</v>
      </c>
      <c r="E17" s="1">
        <f t="shared" si="2"/>
        <v>19.795918367346935</v>
      </c>
      <c r="F17" s="2">
        <f t="shared" si="3"/>
        <v>0.19012</v>
      </c>
      <c r="G17" s="2">
        <f t="shared" si="4"/>
        <v>0.19202040816326524</v>
      </c>
      <c r="H17" s="2">
        <f t="shared" si="5"/>
        <v>0.9901030927835056</v>
      </c>
      <c r="I17" s="2">
        <f t="shared" si="6"/>
        <v>1.3788400922514548</v>
      </c>
      <c r="J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9" ht="15">
      <c r="A18" s="2">
        <v>0.16</v>
      </c>
      <c r="B18" s="5">
        <v>12.6</v>
      </c>
      <c r="C18" s="2">
        <f t="shared" si="0"/>
        <v>0.7875</v>
      </c>
      <c r="D18" s="2">
        <f t="shared" si="1"/>
        <v>1.575</v>
      </c>
      <c r="E18" s="1">
        <f t="shared" si="2"/>
        <v>19.6875</v>
      </c>
      <c r="F18" s="2">
        <f t="shared" si="3"/>
        <v>0.24696000000000004</v>
      </c>
      <c r="G18" s="2">
        <f t="shared" si="4"/>
        <v>0.2480625</v>
      </c>
      <c r="H18" s="2">
        <f t="shared" si="5"/>
        <v>0.9955555555555557</v>
      </c>
      <c r="I18" s="2">
        <f t="shared" si="6"/>
        <v>1.5714961024450556</v>
      </c>
    </row>
    <row r="19" spans="1:21" ht="15">
      <c r="A19" s="2">
        <v>0.18</v>
      </c>
      <c r="B19" s="5">
        <v>15.8</v>
      </c>
      <c r="C19" s="2">
        <f t="shared" si="0"/>
        <v>0.8777777777777779</v>
      </c>
      <c r="D19" s="2">
        <f t="shared" si="1"/>
        <v>1.7555555555555558</v>
      </c>
      <c r="E19" s="1">
        <f t="shared" si="2"/>
        <v>19.506172839506174</v>
      </c>
      <c r="F19" s="2">
        <f t="shared" si="3"/>
        <v>0.30968000000000007</v>
      </c>
      <c r="G19" s="2">
        <f t="shared" si="4"/>
        <v>0.3081975308641976</v>
      </c>
      <c r="H19" s="2">
        <f t="shared" si="5"/>
        <v>1.0048101265822784</v>
      </c>
      <c r="I19" s="2">
        <f t="shared" si="6"/>
        <v>1.759772712596715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9" ht="15">
      <c r="A20" s="2">
        <v>0.2</v>
      </c>
      <c r="B20" s="5">
        <v>19.3</v>
      </c>
      <c r="C20" s="2">
        <f t="shared" si="0"/>
        <v>0.965</v>
      </c>
      <c r="D20" s="2">
        <f t="shared" si="1"/>
        <v>1.93</v>
      </c>
      <c r="E20" s="1">
        <f t="shared" si="2"/>
        <v>19.299999999999997</v>
      </c>
      <c r="F20" s="2">
        <f t="shared" si="3"/>
        <v>0.37828000000000006</v>
      </c>
      <c r="G20" s="2">
        <f t="shared" si="4"/>
        <v>0.37249</v>
      </c>
      <c r="H20" s="2">
        <f t="shared" si="5"/>
        <v>1.0155440414507775</v>
      </c>
      <c r="I20" s="2">
        <f t="shared" si="6"/>
        <v>1.9449421585229727</v>
      </c>
    </row>
    <row r="21" spans="1:9" ht="15">
      <c r="A21" s="2">
        <v>0.22</v>
      </c>
      <c r="B21" s="5">
        <v>23.2</v>
      </c>
      <c r="C21" s="2">
        <f t="shared" si="0"/>
        <v>1.0545454545454545</v>
      </c>
      <c r="D21" s="2">
        <f t="shared" si="1"/>
        <v>2.109090909090909</v>
      </c>
      <c r="E21" s="1">
        <f t="shared" si="2"/>
        <v>19.17355371900826</v>
      </c>
      <c r="F21" s="2">
        <f t="shared" si="3"/>
        <v>0.45472000000000007</v>
      </c>
      <c r="G21" s="2">
        <f t="shared" si="4"/>
        <v>0.4448264462809916</v>
      </c>
      <c r="H21" s="2">
        <f t="shared" si="5"/>
        <v>1.0222413793103453</v>
      </c>
      <c r="I21" s="2">
        <f t="shared" si="6"/>
        <v>2.1324164696418944</v>
      </c>
    </row>
    <row r="22" spans="1:9" ht="15">
      <c r="A22" s="2">
        <v>0.24</v>
      </c>
      <c r="B22" s="5">
        <v>27.4</v>
      </c>
      <c r="C22" s="2">
        <f t="shared" si="0"/>
        <v>1.1416666666666666</v>
      </c>
      <c r="D22" s="2">
        <f t="shared" si="1"/>
        <v>2.283333333333333</v>
      </c>
      <c r="E22" s="1">
        <f t="shared" si="2"/>
        <v>19.02777777777778</v>
      </c>
      <c r="F22" s="2">
        <f t="shared" si="3"/>
        <v>0.53704</v>
      </c>
      <c r="G22" s="2">
        <f t="shared" si="4"/>
        <v>0.521361111111111</v>
      </c>
      <c r="H22" s="2">
        <f t="shared" si="5"/>
        <v>1.03007299270073</v>
      </c>
      <c r="I22" s="2">
        <f t="shared" si="6"/>
        <v>2.3174123500145587</v>
      </c>
    </row>
    <row r="23" spans="1:9" ht="15">
      <c r="A23" s="2">
        <v>0.26</v>
      </c>
      <c r="B23" s="5">
        <v>32.1</v>
      </c>
      <c r="C23" s="2">
        <f t="shared" si="0"/>
        <v>1.2346153846153847</v>
      </c>
      <c r="D23" s="2">
        <f t="shared" si="1"/>
        <v>2.4692307692307693</v>
      </c>
      <c r="E23" s="1">
        <f t="shared" si="2"/>
        <v>18.994082840236686</v>
      </c>
      <c r="F23" s="2">
        <f t="shared" si="3"/>
        <v>0.62916</v>
      </c>
      <c r="G23" s="2">
        <f t="shared" si="4"/>
        <v>0.6097100591715977</v>
      </c>
      <c r="H23" s="2">
        <f t="shared" si="5"/>
        <v>1.0319003115264798</v>
      </c>
      <c r="I23" s="2">
        <f t="shared" si="6"/>
        <v>2.5083062014036486</v>
      </c>
    </row>
    <row r="24" spans="1:9" ht="15">
      <c r="A24" s="2">
        <v>0.28</v>
      </c>
      <c r="B24" s="5">
        <v>36.8</v>
      </c>
      <c r="C24" s="2">
        <f t="shared" si="0"/>
        <v>1.314285714285714</v>
      </c>
      <c r="D24" s="2">
        <f t="shared" si="1"/>
        <v>2.628571428571428</v>
      </c>
      <c r="E24" s="1">
        <f t="shared" si="2"/>
        <v>18.775510204081627</v>
      </c>
      <c r="F24" s="2">
        <f t="shared" si="3"/>
        <v>0.7212799999999999</v>
      </c>
      <c r="G24" s="2">
        <f t="shared" si="4"/>
        <v>0.6909387755102039</v>
      </c>
      <c r="H24" s="2">
        <f t="shared" si="5"/>
        <v>1.043913043478261</v>
      </c>
      <c r="I24" s="2">
        <f t="shared" si="6"/>
        <v>2.685665653055123</v>
      </c>
    </row>
    <row r="25" spans="1:9" ht="15">
      <c r="A25" s="2">
        <v>0.3</v>
      </c>
      <c r="B25" s="5">
        <v>42.1</v>
      </c>
      <c r="C25" s="2">
        <f t="shared" si="0"/>
        <v>1.4033333333333333</v>
      </c>
      <c r="D25" s="2">
        <f t="shared" si="1"/>
        <v>2.8066666666666666</v>
      </c>
      <c r="E25" s="1">
        <f t="shared" si="2"/>
        <v>18.71111111111111</v>
      </c>
      <c r="F25" s="2">
        <f t="shared" si="3"/>
        <v>0.8251600000000002</v>
      </c>
      <c r="G25" s="2">
        <f t="shared" si="4"/>
        <v>0.7877377777777779</v>
      </c>
      <c r="H25" s="2">
        <f t="shared" si="5"/>
        <v>1.0475059382422804</v>
      </c>
      <c r="I25" s="2">
        <f t="shared" si="6"/>
        <v>2.872559834015647</v>
      </c>
    </row>
    <row r="26" spans="1:9" ht="15">
      <c r="A26" s="2">
        <v>0.32</v>
      </c>
      <c r="B26" s="5">
        <v>48.2</v>
      </c>
      <c r="C26" s="2">
        <f t="shared" si="0"/>
        <v>1.50625</v>
      </c>
      <c r="D26" s="2">
        <f t="shared" si="1"/>
        <v>3.0125</v>
      </c>
      <c r="E26" s="1">
        <f t="shared" si="2"/>
        <v>18.828125</v>
      </c>
      <c r="F26" s="2">
        <f t="shared" si="3"/>
        <v>0.9447200000000001</v>
      </c>
      <c r="G26" s="2">
        <f t="shared" si="4"/>
        <v>0.907515625</v>
      </c>
      <c r="H26" s="2">
        <f t="shared" si="5"/>
        <v>1.0409958506224066</v>
      </c>
      <c r="I26" s="2">
        <f t="shared" si="6"/>
        <v>3.0736297760140214</v>
      </c>
    </row>
    <row r="27" spans="1:9" ht="15">
      <c r="A27" s="2">
        <v>0.34</v>
      </c>
      <c r="B27" s="5">
        <v>54.5</v>
      </c>
      <c r="C27" s="2">
        <f t="shared" si="0"/>
        <v>1.602941176470588</v>
      </c>
      <c r="D27" s="2">
        <f t="shared" si="1"/>
        <v>3.205882352941176</v>
      </c>
      <c r="E27" s="1">
        <f t="shared" si="2"/>
        <v>18.85813148788927</v>
      </c>
      <c r="F27" s="2">
        <f t="shared" si="3"/>
        <v>1.0682</v>
      </c>
      <c r="G27" s="2">
        <f t="shared" si="4"/>
        <v>1.0277681660899651</v>
      </c>
      <c r="H27" s="2">
        <f t="shared" si="5"/>
        <v>1.0393394495412847</v>
      </c>
      <c r="I27" s="2">
        <f t="shared" si="6"/>
        <v>3.2683329083800507</v>
      </c>
    </row>
    <row r="28" spans="1:9" ht="15">
      <c r="A28" s="2">
        <v>0.36</v>
      </c>
      <c r="B28" s="5">
        <v>62.1</v>
      </c>
      <c r="C28" s="2">
        <f t="shared" si="0"/>
        <v>1.725</v>
      </c>
      <c r="D28" s="2">
        <f t="shared" si="1"/>
        <v>3.45</v>
      </c>
      <c r="E28" s="1">
        <f t="shared" si="2"/>
        <v>19.166666666666668</v>
      </c>
      <c r="F28" s="2">
        <f t="shared" si="3"/>
        <v>1.21716</v>
      </c>
      <c r="G28" s="2">
        <f t="shared" si="4"/>
        <v>1.19025</v>
      </c>
      <c r="H28" s="2">
        <f t="shared" si="5"/>
        <v>1.0226086956521738</v>
      </c>
      <c r="I28" s="2">
        <f t="shared" si="6"/>
        <v>3.4887820224255917</v>
      </c>
    </row>
    <row r="29" spans="1:9" ht="15">
      <c r="A29" s="2">
        <v>0.38</v>
      </c>
      <c r="B29" s="5">
        <v>67.8</v>
      </c>
      <c r="C29" s="2">
        <f t="shared" si="0"/>
        <v>1.7842105263157892</v>
      </c>
      <c r="D29" s="2">
        <f t="shared" si="1"/>
        <v>3.5684210526315785</v>
      </c>
      <c r="E29" s="1">
        <f t="shared" si="2"/>
        <v>18.781163434903043</v>
      </c>
      <c r="F29" s="2">
        <f t="shared" si="3"/>
        <v>1.32888</v>
      </c>
      <c r="G29" s="2">
        <f t="shared" si="4"/>
        <v>1.2733628808864264</v>
      </c>
      <c r="H29" s="2">
        <f t="shared" si="5"/>
        <v>1.0435988200589974</v>
      </c>
      <c r="I29" s="2">
        <f t="shared" si="6"/>
        <v>3.6453806385616305</v>
      </c>
    </row>
    <row r="30" spans="1:9" ht="15">
      <c r="A30" s="2">
        <v>0.4</v>
      </c>
      <c r="B30" s="5">
        <v>74.2</v>
      </c>
      <c r="C30" s="2">
        <f t="shared" si="0"/>
        <v>1.855</v>
      </c>
      <c r="D30" s="2">
        <f t="shared" si="1"/>
        <v>3.71</v>
      </c>
      <c r="E30" s="1">
        <f t="shared" si="2"/>
        <v>18.549999999999997</v>
      </c>
      <c r="F30" s="2">
        <f t="shared" si="3"/>
        <v>1.4543200000000005</v>
      </c>
      <c r="G30" s="2">
        <f t="shared" si="4"/>
        <v>1.3764100000000001</v>
      </c>
      <c r="H30" s="2">
        <f t="shared" si="5"/>
        <v>1.0566037735849059</v>
      </c>
      <c r="I30" s="2">
        <f t="shared" si="6"/>
        <v>3.813554772125346</v>
      </c>
    </row>
    <row r="31" spans="1:9" ht="15">
      <c r="A31" s="2">
        <v>0.42</v>
      </c>
      <c r="B31" s="5">
        <v>82.5</v>
      </c>
      <c r="C31" s="2">
        <f t="shared" si="0"/>
        <v>1.9642857142857144</v>
      </c>
      <c r="D31" s="2">
        <f t="shared" si="1"/>
        <v>3.928571428571429</v>
      </c>
      <c r="E31" s="1">
        <f t="shared" si="2"/>
        <v>18.70748299319728</v>
      </c>
      <c r="F31" s="2">
        <f t="shared" si="3"/>
        <v>1.6170000000000002</v>
      </c>
      <c r="G31" s="2">
        <f t="shared" si="4"/>
        <v>1.5433673469387756</v>
      </c>
      <c r="H31" s="2">
        <f t="shared" si="5"/>
        <v>1.047709090909091</v>
      </c>
      <c r="I31" s="2">
        <f t="shared" si="6"/>
        <v>4.02119385257662</v>
      </c>
    </row>
    <row r="32" spans="1:9" ht="15">
      <c r="A32" s="2">
        <v>0.44</v>
      </c>
      <c r="B32" s="5">
        <v>89.9</v>
      </c>
      <c r="C32" s="2">
        <f t="shared" si="0"/>
        <v>2.0431818181818184</v>
      </c>
      <c r="D32" s="2">
        <f t="shared" si="1"/>
        <v>4.086363636363637</v>
      </c>
      <c r="E32" s="1">
        <f t="shared" si="2"/>
        <v>18.57438016528926</v>
      </c>
      <c r="F32" s="2">
        <f t="shared" si="3"/>
        <v>1.7620400000000003</v>
      </c>
      <c r="G32" s="2">
        <f t="shared" si="4"/>
        <v>1.6698367768595044</v>
      </c>
      <c r="H32" s="2">
        <f t="shared" si="5"/>
        <v>1.0552169076751947</v>
      </c>
      <c r="I32" s="2">
        <f t="shared" si="6"/>
        <v>4.197666018158186</v>
      </c>
    </row>
    <row r="33" spans="2:8" ht="15">
      <c r="B33" s="3"/>
      <c r="C33" s="2"/>
      <c r="D33" s="2"/>
      <c r="E33" s="1"/>
      <c r="F33" s="2"/>
      <c r="G33" s="2"/>
      <c r="H33" s="2"/>
    </row>
    <row r="40" spans="1:25" ht="15">
      <c r="A40" t="s">
        <v>4</v>
      </c>
      <c r="B40">
        <v>0</v>
      </c>
      <c r="C40">
        <v>0.02</v>
      </c>
      <c r="D40">
        <v>0.04</v>
      </c>
      <c r="E40">
        <v>0.06</v>
      </c>
      <c r="F40">
        <v>0.08</v>
      </c>
      <c r="G40">
        <v>0.1</v>
      </c>
      <c r="H40">
        <v>0.12</v>
      </c>
      <c r="I40">
        <v>0.14</v>
      </c>
      <c r="J40">
        <v>0.16</v>
      </c>
      <c r="K40">
        <v>0.18</v>
      </c>
      <c r="L40">
        <v>0.2</v>
      </c>
      <c r="M40">
        <v>0.22</v>
      </c>
      <c r="N40">
        <v>0.24</v>
      </c>
      <c r="O40">
        <v>0.26</v>
      </c>
      <c r="P40">
        <v>0.28</v>
      </c>
      <c r="Q40">
        <v>0.3</v>
      </c>
      <c r="R40">
        <v>0.32</v>
      </c>
      <c r="S40">
        <v>0.34</v>
      </c>
      <c r="T40">
        <v>0.36</v>
      </c>
      <c r="U40">
        <v>0.38</v>
      </c>
      <c r="V40">
        <v>0.4</v>
      </c>
      <c r="W40">
        <v>0.42</v>
      </c>
      <c r="X40">
        <v>0.44</v>
      </c>
      <c r="Y40">
        <v>0.46</v>
      </c>
    </row>
    <row r="41" spans="1:25" ht="15">
      <c r="A41" t="s">
        <v>5</v>
      </c>
      <c r="B41">
        <v>0</v>
      </c>
      <c r="C41">
        <f>B11</f>
        <v>0.4</v>
      </c>
      <c r="D41">
        <f>B12</f>
        <v>1.1</v>
      </c>
      <c r="E41">
        <f>B13</f>
        <v>2.1</v>
      </c>
      <c r="F41">
        <f>B14</f>
        <v>3.4</v>
      </c>
      <c r="G41">
        <f>B15</f>
        <v>5.1</v>
      </c>
      <c r="H41">
        <f>B16</f>
        <v>6.3</v>
      </c>
      <c r="I41">
        <f>B17</f>
        <v>9.7</v>
      </c>
      <c r="J41">
        <f>B18</f>
        <v>12.6</v>
      </c>
      <c r="K41">
        <f>B19</f>
        <v>15.8</v>
      </c>
      <c r="L41">
        <f>B20</f>
        <v>19.3</v>
      </c>
      <c r="M41">
        <f>B21</f>
        <v>23.2</v>
      </c>
      <c r="N41">
        <f>B22</f>
        <v>27.4</v>
      </c>
      <c r="O41">
        <f>B23</f>
        <v>32.1</v>
      </c>
      <c r="P41">
        <f>B24</f>
        <v>36.8</v>
      </c>
      <c r="Q41">
        <f>B25</f>
        <v>42.1</v>
      </c>
      <c r="R41">
        <f>B26</f>
        <v>48.2</v>
      </c>
      <c r="S41">
        <f>B27</f>
        <v>54.5</v>
      </c>
      <c r="T41">
        <f>B28</f>
        <v>62.1</v>
      </c>
      <c r="U41">
        <f>B29</f>
        <v>67.8</v>
      </c>
      <c r="V41">
        <f>B30</f>
        <v>74.2</v>
      </c>
      <c r="W41">
        <f>B31</f>
        <v>82.5</v>
      </c>
      <c r="X41">
        <f>B32</f>
        <v>89.9</v>
      </c>
      <c r="Y41">
        <f>B33</f>
        <v>0</v>
      </c>
    </row>
    <row r="42" spans="1:25" ht="15">
      <c r="A42" t="s">
        <v>6</v>
      </c>
      <c r="C42" s="2">
        <f>C41/C40/100</f>
        <v>0.2</v>
      </c>
      <c r="D42" s="2">
        <f>D41/D40/100</f>
        <v>0.275</v>
      </c>
      <c r="E42" s="2">
        <f>E41/E40/100</f>
        <v>0.35</v>
      </c>
      <c r="F42" s="2">
        <f>F41/F40/100</f>
        <v>0.425</v>
      </c>
      <c r="G42" s="2">
        <f aca="true" t="shared" si="7" ref="G42:P42">G41/G40/100</f>
        <v>0.5099999999999999</v>
      </c>
      <c r="H42" s="2">
        <f t="shared" si="7"/>
        <v>0.525</v>
      </c>
      <c r="I42" s="2">
        <f t="shared" si="7"/>
        <v>0.6928571428571427</v>
      </c>
      <c r="J42" s="2">
        <f t="shared" si="7"/>
        <v>0.7875</v>
      </c>
      <c r="K42" s="2">
        <f t="shared" si="7"/>
        <v>0.8777777777777779</v>
      </c>
      <c r="L42" s="2">
        <f t="shared" si="7"/>
        <v>0.965</v>
      </c>
      <c r="M42" s="2">
        <f t="shared" si="7"/>
        <v>1.0545454545454545</v>
      </c>
      <c r="N42" s="2">
        <f t="shared" si="7"/>
        <v>1.1416666666666666</v>
      </c>
      <c r="O42" s="2">
        <f t="shared" si="7"/>
        <v>1.2346153846153847</v>
      </c>
      <c r="P42" s="2">
        <f t="shared" si="7"/>
        <v>1.314285714285714</v>
      </c>
      <c r="Q42" s="2">
        <f>Q41/Q40/100</f>
        <v>1.4033333333333333</v>
      </c>
      <c r="R42" s="2">
        <f aca="true" t="shared" si="8" ref="R42:Y42">R41/R40/100</f>
        <v>1.50625</v>
      </c>
      <c r="S42" s="2">
        <f t="shared" si="8"/>
        <v>1.602941176470588</v>
      </c>
      <c r="T42" s="2">
        <f t="shared" si="8"/>
        <v>1.725</v>
      </c>
      <c r="U42" s="2">
        <f t="shared" si="8"/>
        <v>1.7842105263157892</v>
      </c>
      <c r="V42" s="2">
        <f t="shared" si="8"/>
        <v>1.855</v>
      </c>
      <c r="W42" s="2">
        <f t="shared" si="8"/>
        <v>1.9642857142857144</v>
      </c>
      <c r="X42" s="2">
        <f t="shared" si="8"/>
        <v>2.0431818181818184</v>
      </c>
      <c r="Y42" s="2">
        <f t="shared" si="8"/>
        <v>0</v>
      </c>
    </row>
    <row r="43" spans="1:25" ht="15">
      <c r="A43" t="s">
        <v>22</v>
      </c>
      <c r="C43" s="2">
        <f>C41/C40/50</f>
        <v>0.4</v>
      </c>
      <c r="D43" s="2">
        <f>D41/D40/50</f>
        <v>0.55</v>
      </c>
      <c r="E43" s="2">
        <f aca="true" t="shared" si="9" ref="E43:Y43">E41/E40/50</f>
        <v>0.7</v>
      </c>
      <c r="F43" s="2">
        <f t="shared" si="9"/>
        <v>0.85</v>
      </c>
      <c r="G43" s="2">
        <f t="shared" si="9"/>
        <v>1.0199999999999998</v>
      </c>
      <c r="H43" s="2">
        <f t="shared" si="9"/>
        <v>1.05</v>
      </c>
      <c r="I43" s="2">
        <f t="shared" si="9"/>
        <v>1.3857142857142855</v>
      </c>
      <c r="J43" s="2">
        <f t="shared" si="9"/>
        <v>1.575</v>
      </c>
      <c r="K43" s="2">
        <f t="shared" si="9"/>
        <v>1.7555555555555558</v>
      </c>
      <c r="L43" s="2">
        <f t="shared" si="9"/>
        <v>1.93</v>
      </c>
      <c r="M43" s="2">
        <f t="shared" si="9"/>
        <v>2.109090909090909</v>
      </c>
      <c r="N43" s="2">
        <f t="shared" si="9"/>
        <v>2.283333333333333</v>
      </c>
      <c r="O43" s="2">
        <f t="shared" si="9"/>
        <v>2.4692307692307693</v>
      </c>
      <c r="P43" s="2">
        <f t="shared" si="9"/>
        <v>2.628571428571428</v>
      </c>
      <c r="Q43" s="2">
        <f t="shared" si="9"/>
        <v>2.8066666666666666</v>
      </c>
      <c r="R43" s="2">
        <f t="shared" si="9"/>
        <v>3.0125</v>
      </c>
      <c r="S43" s="2">
        <f t="shared" si="9"/>
        <v>3.205882352941176</v>
      </c>
      <c r="T43" s="2">
        <f t="shared" si="9"/>
        <v>3.45</v>
      </c>
      <c r="U43" s="2">
        <f t="shared" si="9"/>
        <v>3.5684210526315785</v>
      </c>
      <c r="V43" s="2">
        <f t="shared" si="9"/>
        <v>3.71</v>
      </c>
      <c r="W43" s="2">
        <f t="shared" si="9"/>
        <v>3.928571428571429</v>
      </c>
      <c r="X43" s="2">
        <f t="shared" si="9"/>
        <v>4.086363636363637</v>
      </c>
      <c r="Y43" s="2">
        <f t="shared" si="9"/>
        <v>0</v>
      </c>
    </row>
    <row r="44" spans="1:25" ht="15">
      <c r="A44" t="s">
        <v>7</v>
      </c>
      <c r="C44" s="1">
        <f>C43*C43/C41*100</f>
        <v>40.00000000000001</v>
      </c>
      <c r="D44" s="1">
        <f aca="true" t="shared" si="10" ref="D44:Y44">D43*D43/D41*100</f>
        <v>27.500000000000004</v>
      </c>
      <c r="E44" s="1">
        <f t="shared" si="10"/>
        <v>23.33333333333333</v>
      </c>
      <c r="F44" s="1">
        <f t="shared" si="10"/>
        <v>21.25</v>
      </c>
      <c r="G44" s="1">
        <f t="shared" si="10"/>
        <v>20.39999999999999</v>
      </c>
      <c r="H44" s="1">
        <f t="shared" si="10"/>
        <v>17.5</v>
      </c>
      <c r="I44" s="1">
        <f t="shared" si="10"/>
        <v>19.795918367346935</v>
      </c>
      <c r="J44" s="1">
        <f t="shared" si="10"/>
        <v>19.6875</v>
      </c>
      <c r="K44" s="1">
        <f t="shared" si="10"/>
        <v>19.506172839506174</v>
      </c>
      <c r="L44" s="1">
        <f t="shared" si="10"/>
        <v>19.299999999999997</v>
      </c>
      <c r="M44" s="1">
        <f t="shared" si="10"/>
        <v>19.17355371900826</v>
      </c>
      <c r="N44" s="1">
        <f t="shared" si="10"/>
        <v>19.02777777777778</v>
      </c>
      <c r="O44" s="1">
        <f t="shared" si="10"/>
        <v>18.994082840236686</v>
      </c>
      <c r="P44" s="1">
        <f t="shared" si="10"/>
        <v>18.775510204081627</v>
      </c>
      <c r="Q44" s="1">
        <f t="shared" si="10"/>
        <v>18.71111111111111</v>
      </c>
      <c r="R44" s="1">
        <f t="shared" si="10"/>
        <v>18.828125</v>
      </c>
      <c r="S44" s="1">
        <f t="shared" si="10"/>
        <v>18.85813148788927</v>
      </c>
      <c r="T44" s="1">
        <f t="shared" si="10"/>
        <v>19.166666666666668</v>
      </c>
      <c r="U44" s="1">
        <f t="shared" si="10"/>
        <v>18.781163434903043</v>
      </c>
      <c r="V44" s="1">
        <f t="shared" si="10"/>
        <v>18.549999999999997</v>
      </c>
      <c r="W44" s="1">
        <f t="shared" si="10"/>
        <v>18.70748299319728</v>
      </c>
      <c r="X44" s="1">
        <f t="shared" si="10"/>
        <v>18.57438016528926</v>
      </c>
      <c r="Y44" s="1" t="e">
        <f t="shared" si="10"/>
        <v>#DIV/0!</v>
      </c>
    </row>
    <row r="45" spans="1:25" ht="15">
      <c r="A45" t="s">
        <v>8</v>
      </c>
      <c r="C45" s="2">
        <f aca="true" t="shared" si="11" ref="C45:H45">$F$5*9.8*C41/100/1000</f>
        <v>0.007840000000000001</v>
      </c>
      <c r="D45" s="2">
        <f t="shared" si="11"/>
        <v>0.021560000000000006</v>
      </c>
      <c r="E45" s="2">
        <f t="shared" si="11"/>
        <v>0.04116000000000001</v>
      </c>
      <c r="F45" s="2">
        <f t="shared" si="11"/>
        <v>0.06664000000000002</v>
      </c>
      <c r="G45" s="2">
        <f t="shared" si="11"/>
        <v>0.09996</v>
      </c>
      <c r="H45" s="2">
        <f t="shared" si="11"/>
        <v>0.12348000000000002</v>
      </c>
      <c r="I45" s="2">
        <f aca="true" t="shared" si="12" ref="I45:Q45">0.2*9.8*I41/100</f>
        <v>0.19012</v>
      </c>
      <c r="J45" s="2">
        <f t="shared" si="12"/>
        <v>0.24696</v>
      </c>
      <c r="K45" s="2">
        <f t="shared" si="12"/>
        <v>0.30968</v>
      </c>
      <c r="L45" s="2">
        <f t="shared" si="12"/>
        <v>0.37828</v>
      </c>
      <c r="M45" s="2">
        <f t="shared" si="12"/>
        <v>0.45472</v>
      </c>
      <c r="N45" s="2">
        <f t="shared" si="12"/>
        <v>0.53704</v>
      </c>
      <c r="O45" s="2">
        <f t="shared" si="12"/>
        <v>0.6291600000000002</v>
      </c>
      <c r="P45" s="2">
        <f t="shared" si="12"/>
        <v>0.72128</v>
      </c>
      <c r="Q45" s="2">
        <f t="shared" si="12"/>
        <v>0.82516</v>
      </c>
      <c r="R45" s="2">
        <f>0.2*9.8*R41/100</f>
        <v>0.9447200000000001</v>
      </c>
      <c r="S45" s="2">
        <f aca="true" t="shared" si="13" ref="S45:Y45">0.2*9.8*S41/100</f>
        <v>1.0682</v>
      </c>
      <c r="T45" s="2">
        <f t="shared" si="13"/>
        <v>1.21716</v>
      </c>
      <c r="U45" s="2">
        <f t="shared" si="13"/>
        <v>1.32888</v>
      </c>
      <c r="V45" s="2">
        <f t="shared" si="13"/>
        <v>1.45432</v>
      </c>
      <c r="W45" s="2">
        <f t="shared" si="13"/>
        <v>1.6170000000000002</v>
      </c>
      <c r="X45" s="2">
        <f t="shared" si="13"/>
        <v>1.7620400000000003</v>
      </c>
      <c r="Y45" s="2">
        <f t="shared" si="13"/>
        <v>0</v>
      </c>
    </row>
    <row r="46" spans="1:25" ht="15">
      <c r="A46" t="s">
        <v>9</v>
      </c>
      <c r="C46" s="2">
        <f>$F$5*C43*C43/1000</f>
        <v>0.032</v>
      </c>
      <c r="D46" s="2">
        <f>$F$5*D43*D43/1000</f>
        <v>0.06050000000000001</v>
      </c>
      <c r="E46" s="2">
        <f>$F$5*E43*E43/1000</f>
        <v>0.098</v>
      </c>
      <c r="F46" s="2">
        <f>$F$5*F43*F43/1000</f>
        <v>0.1445</v>
      </c>
      <c r="G46" s="2">
        <f>$F$5*G43*G43/1000</f>
        <v>0.20807999999999993</v>
      </c>
      <c r="H46" s="2">
        <f aca="true" t="shared" si="14" ref="H46:Y46">0.2*H43*H43</f>
        <v>0.22050000000000003</v>
      </c>
      <c r="I46" s="2">
        <f t="shared" si="14"/>
        <v>0.3840408163265305</v>
      </c>
      <c r="J46" s="2">
        <f t="shared" si="14"/>
        <v>0.496125</v>
      </c>
      <c r="K46" s="2">
        <f t="shared" si="14"/>
        <v>0.6163950617283952</v>
      </c>
      <c r="L46" s="2">
        <f t="shared" si="14"/>
        <v>0.74498</v>
      </c>
      <c r="M46" s="2">
        <f t="shared" si="14"/>
        <v>0.8896528925619834</v>
      </c>
      <c r="N46" s="2">
        <f t="shared" si="14"/>
        <v>1.042722222222222</v>
      </c>
      <c r="O46" s="2">
        <f t="shared" si="14"/>
        <v>1.2194201183431954</v>
      </c>
      <c r="P46" s="2">
        <f t="shared" si="14"/>
        <v>1.3818775510204078</v>
      </c>
      <c r="Q46" s="2">
        <f t="shared" si="14"/>
        <v>1.5754755555555555</v>
      </c>
      <c r="R46" s="2">
        <f t="shared" si="14"/>
        <v>1.8150312500000003</v>
      </c>
      <c r="S46" s="2">
        <f t="shared" si="14"/>
        <v>2.0555363321799303</v>
      </c>
      <c r="T46" s="2">
        <f t="shared" si="14"/>
        <v>2.3805000000000005</v>
      </c>
      <c r="U46" s="2">
        <f t="shared" si="14"/>
        <v>2.5467257617728527</v>
      </c>
      <c r="V46" s="2">
        <f t="shared" si="14"/>
        <v>2.75282</v>
      </c>
      <c r="W46" s="2">
        <f t="shared" si="14"/>
        <v>3.0867346938775517</v>
      </c>
      <c r="X46" s="2">
        <f t="shared" si="14"/>
        <v>3.339673553719009</v>
      </c>
      <c r="Y46" s="2">
        <f t="shared" si="14"/>
        <v>0</v>
      </c>
    </row>
    <row r="47" spans="1:25" ht="15">
      <c r="A47" t="s">
        <v>20</v>
      </c>
      <c r="C47" s="2">
        <f>C45/C46</f>
        <v>0.24500000000000005</v>
      </c>
      <c r="D47" s="2">
        <f aca="true" t="shared" si="15" ref="D47:Y47">D45/D46</f>
        <v>0.3563636363636364</v>
      </c>
      <c r="E47" s="2">
        <f t="shared" si="15"/>
        <v>0.4200000000000001</v>
      </c>
      <c r="F47" s="2">
        <f t="shared" si="15"/>
        <v>0.46117647058823547</v>
      </c>
      <c r="G47" s="2">
        <f t="shared" si="15"/>
        <v>0.4803921568627452</v>
      </c>
      <c r="H47" s="2">
        <f t="shared" si="15"/>
        <v>0.56</v>
      </c>
      <c r="I47" s="2">
        <f t="shared" si="15"/>
        <v>0.4950515463917528</v>
      </c>
      <c r="J47" s="2">
        <f t="shared" si="15"/>
        <v>0.4977777777777778</v>
      </c>
      <c r="K47" s="2">
        <f t="shared" si="15"/>
        <v>0.5024050632911391</v>
      </c>
      <c r="L47" s="2">
        <f t="shared" si="15"/>
        <v>0.5077720207253886</v>
      </c>
      <c r="M47" s="2">
        <f t="shared" si="15"/>
        <v>0.5111206896551724</v>
      </c>
      <c r="N47" s="2">
        <f t="shared" si="15"/>
        <v>0.515036496350365</v>
      </c>
      <c r="O47" s="2">
        <f t="shared" si="15"/>
        <v>0.51595015576324</v>
      </c>
      <c r="P47" s="2">
        <f t="shared" si="15"/>
        <v>0.5219565217391307</v>
      </c>
      <c r="Q47" s="2">
        <f t="shared" si="15"/>
        <v>0.5237529691211401</v>
      </c>
      <c r="R47" s="2">
        <f t="shared" si="15"/>
        <v>0.5204979253112033</v>
      </c>
      <c r="S47" s="2">
        <f t="shared" si="15"/>
        <v>0.5196697247706423</v>
      </c>
      <c r="T47" s="2">
        <f t="shared" si="15"/>
        <v>0.5113043478260868</v>
      </c>
      <c r="U47" s="2">
        <f t="shared" si="15"/>
        <v>0.5217994100294987</v>
      </c>
      <c r="V47" s="2">
        <f t="shared" si="15"/>
        <v>0.5283018867924529</v>
      </c>
      <c r="W47" s="2">
        <f t="shared" si="15"/>
        <v>0.5238545454545454</v>
      </c>
      <c r="X47" s="2">
        <f t="shared" si="15"/>
        <v>0.5276084538375972</v>
      </c>
      <c r="Y47" s="2" t="e">
        <f t="shared" si="15"/>
        <v>#DIV/0!</v>
      </c>
    </row>
    <row r="49" spans="1:25" ht="15">
      <c r="A49" t="s">
        <v>10</v>
      </c>
      <c r="C49" s="1">
        <f>C43/C40</f>
        <v>20</v>
      </c>
      <c r="D49" s="1">
        <f>D43/D40</f>
        <v>13.75</v>
      </c>
      <c r="E49" s="1">
        <f>E43/E40</f>
        <v>11.666666666666666</v>
      </c>
      <c r="F49" s="1">
        <f aca="true" t="shared" si="16" ref="F49:Y49">F43/F40</f>
        <v>10.625</v>
      </c>
      <c r="G49" s="1">
        <f t="shared" si="16"/>
        <v>10.199999999999998</v>
      </c>
      <c r="H49" s="1">
        <f t="shared" si="16"/>
        <v>8.75</v>
      </c>
      <c r="I49" s="1">
        <f t="shared" si="16"/>
        <v>9.897959183673466</v>
      </c>
      <c r="J49" s="1">
        <f t="shared" si="16"/>
        <v>9.84375</v>
      </c>
      <c r="K49" s="1">
        <f t="shared" si="16"/>
        <v>9.753086419753087</v>
      </c>
      <c r="L49" s="1">
        <f t="shared" si="16"/>
        <v>9.649999999999999</v>
      </c>
      <c r="M49" s="1">
        <f t="shared" si="16"/>
        <v>9.58677685950413</v>
      </c>
      <c r="N49" s="1">
        <f t="shared" si="16"/>
        <v>9.51388888888889</v>
      </c>
      <c r="O49" s="1">
        <f t="shared" si="16"/>
        <v>9.497041420118343</v>
      </c>
      <c r="P49" s="1">
        <f t="shared" si="16"/>
        <v>9.387755102040813</v>
      </c>
      <c r="Q49" s="1">
        <f t="shared" si="16"/>
        <v>9.355555555555556</v>
      </c>
      <c r="R49" s="1">
        <f t="shared" si="16"/>
        <v>9.4140625</v>
      </c>
      <c r="S49" s="1">
        <f t="shared" si="16"/>
        <v>9.429065743944635</v>
      </c>
      <c r="T49" s="1">
        <f t="shared" si="16"/>
        <v>9.583333333333334</v>
      </c>
      <c r="U49" s="1">
        <f t="shared" si="16"/>
        <v>9.390581717451521</v>
      </c>
      <c r="V49" s="1">
        <f t="shared" si="16"/>
        <v>9.274999999999999</v>
      </c>
      <c r="W49" s="1">
        <f t="shared" si="16"/>
        <v>9.35374149659864</v>
      </c>
      <c r="X49" s="1">
        <f t="shared" si="16"/>
        <v>9.28719008264463</v>
      </c>
      <c r="Y49" s="1">
        <f t="shared" si="16"/>
        <v>0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</dc:creator>
  <cp:keywords/>
  <dc:description/>
  <cp:lastModifiedBy>GRasch</cp:lastModifiedBy>
  <dcterms:created xsi:type="dcterms:W3CDTF">2011-09-27T19:53:00Z</dcterms:created>
  <dcterms:modified xsi:type="dcterms:W3CDTF">2016-11-08T22:29:52Z</dcterms:modified>
  <cp:category/>
  <cp:version/>
  <cp:contentType/>
  <cp:contentStatus/>
</cp:coreProperties>
</file>